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6" tabRatio="601" activeTab="1"/>
  </bookViews>
  <sheets>
    <sheet name="Для малюків" sheetId="1" r:id="rId1"/>
    <sheet name="Для дітей від 1 до 12 р." sheetId="2" r:id="rId2"/>
    <sheet name="Для дорослих" sheetId="3" r:id="rId3"/>
    <sheet name="Вишиванки" sheetId="4" r:id="rId4"/>
  </sheets>
  <calcPr calcId="145621"/>
</workbook>
</file>

<file path=xl/calcChain.xml><?xml version="1.0" encoding="utf-8"?>
<calcChain xmlns="http://schemas.openxmlformats.org/spreadsheetml/2006/main">
  <c r="K573" i="3" l="1"/>
  <c r="K574" i="3"/>
  <c r="K575" i="3"/>
  <c r="K576" i="3"/>
  <c r="K577" i="3"/>
  <c r="K579" i="3"/>
  <c r="K580" i="3"/>
  <c r="K581" i="3"/>
  <c r="K582" i="3"/>
  <c r="K583" i="3"/>
  <c r="K584" i="3"/>
  <c r="K586" i="3"/>
  <c r="K587" i="3"/>
  <c r="K588" i="3"/>
  <c r="K589" i="3"/>
  <c r="K590" i="3"/>
  <c r="K592" i="3"/>
  <c r="K593" i="3"/>
  <c r="K594" i="3"/>
  <c r="K595" i="3"/>
  <c r="K596" i="3"/>
  <c r="K598" i="3"/>
  <c r="K599" i="3"/>
  <c r="K600" i="3"/>
  <c r="K601" i="3"/>
  <c r="K602" i="3"/>
  <c r="K604" i="3"/>
  <c r="K605" i="3"/>
  <c r="K606" i="3"/>
  <c r="K607" i="3"/>
  <c r="K608" i="3"/>
  <c r="K610" i="3"/>
  <c r="K611" i="3"/>
  <c r="K612" i="3"/>
  <c r="K614" i="3"/>
  <c r="K615" i="3"/>
  <c r="K616" i="3"/>
  <c r="K617" i="3"/>
  <c r="K618" i="3"/>
  <c r="K620" i="3"/>
  <c r="K621" i="3"/>
  <c r="K622" i="3"/>
  <c r="K623" i="3"/>
  <c r="L580" i="3"/>
  <c r="L9" i="3"/>
  <c r="L10" i="3"/>
  <c r="L11" i="3"/>
  <c r="L12" i="3"/>
  <c r="L13" i="3"/>
  <c r="L14" i="3"/>
  <c r="L15" i="3"/>
  <c r="L17" i="3"/>
  <c r="L18" i="3"/>
  <c r="L19" i="3"/>
  <c r="L20" i="3"/>
  <c r="L21" i="3"/>
  <c r="L22" i="3"/>
  <c r="L23" i="3"/>
  <c r="L24" i="3"/>
  <c r="L26" i="3"/>
  <c r="L27" i="3"/>
  <c r="L28" i="3"/>
  <c r="L29" i="3"/>
  <c r="L30" i="3"/>
  <c r="L31" i="3"/>
  <c r="L34" i="3"/>
  <c r="L35" i="3"/>
  <c r="L37" i="3"/>
  <c r="L38" i="3"/>
  <c r="L39" i="3"/>
  <c r="L42" i="3"/>
  <c r="L43" i="3"/>
  <c r="L44" i="3"/>
  <c r="L45" i="3"/>
  <c r="L46" i="3"/>
  <c r="L47" i="3"/>
  <c r="L50" i="3"/>
  <c r="L51" i="3"/>
  <c r="L52" i="3"/>
  <c r="L53" i="3"/>
  <c r="L54" i="3"/>
  <c r="L55" i="3"/>
  <c r="L56" i="3"/>
  <c r="L57" i="3"/>
  <c r="L59" i="3"/>
  <c r="L60" i="3"/>
  <c r="L61" i="3"/>
  <c r="L62" i="3"/>
  <c r="L63" i="3"/>
  <c r="L64" i="3"/>
  <c r="L65" i="3"/>
  <c r="L66" i="3"/>
  <c r="L68" i="3"/>
  <c r="L69" i="3"/>
  <c r="L70" i="3"/>
  <c r="L71" i="3"/>
  <c r="L72" i="3"/>
  <c r="L73" i="3"/>
  <c r="L74" i="3"/>
  <c r="L75" i="3"/>
  <c r="L77" i="3"/>
  <c r="L78" i="3"/>
  <c r="L79" i="3"/>
  <c r="L80" i="3"/>
  <c r="L81" i="3"/>
  <c r="L82" i="3"/>
  <c r="L83" i="3"/>
  <c r="L84" i="3"/>
  <c r="L86" i="3"/>
  <c r="L87" i="3"/>
  <c r="L88" i="3"/>
  <c r="L89" i="3"/>
  <c r="L90" i="3"/>
  <c r="L91" i="3"/>
  <c r="L92" i="3"/>
  <c r="L94" i="3"/>
  <c r="L95" i="3"/>
  <c r="L96" i="3"/>
  <c r="L97" i="3"/>
  <c r="L98" i="3"/>
  <c r="L99" i="3"/>
  <c r="L100" i="3"/>
  <c r="L102" i="3"/>
  <c r="L103" i="3"/>
  <c r="L104" i="3"/>
  <c r="L105" i="3"/>
  <c r="L106" i="3"/>
  <c r="L108" i="3"/>
  <c r="L109" i="3"/>
  <c r="L110" i="3"/>
  <c r="L111" i="3"/>
  <c r="L112" i="3"/>
  <c r="L113" i="3"/>
  <c r="L114" i="3"/>
  <c r="L115" i="3"/>
  <c r="L117" i="3"/>
  <c r="L118" i="3"/>
  <c r="L119" i="3"/>
  <c r="L120" i="3"/>
  <c r="L121" i="3"/>
  <c r="L122" i="3"/>
  <c r="L124" i="3"/>
  <c r="L125" i="3"/>
  <c r="L126" i="3"/>
  <c r="L127" i="3"/>
  <c r="L128" i="3"/>
  <c r="L129" i="3"/>
  <c r="L131" i="3"/>
  <c r="L132" i="3"/>
  <c r="L133" i="3"/>
  <c r="L134" i="3"/>
  <c r="L135" i="3"/>
  <c r="L136" i="3"/>
  <c r="L138" i="3"/>
  <c r="L139" i="3"/>
  <c r="L140" i="3"/>
  <c r="L141" i="3"/>
  <c r="L142" i="3"/>
  <c r="L143" i="3"/>
  <c r="L145" i="3"/>
  <c r="L146" i="3"/>
  <c r="L147" i="3"/>
  <c r="L148" i="3"/>
  <c r="L149" i="3"/>
  <c r="L150" i="3"/>
  <c r="L152" i="3"/>
  <c r="L153" i="3"/>
  <c r="L154" i="3"/>
  <c r="L155" i="3"/>
  <c r="L156" i="3"/>
  <c r="L157" i="3"/>
  <c r="L159" i="3"/>
  <c r="L160" i="3"/>
  <c r="L161" i="3"/>
  <c r="L162" i="3"/>
  <c r="L163" i="3"/>
  <c r="L164" i="3"/>
  <c r="L166" i="3"/>
  <c r="L167" i="3"/>
  <c r="L168" i="3"/>
  <c r="L169" i="3"/>
  <c r="L170" i="3"/>
  <c r="L172" i="3"/>
  <c r="L173" i="3"/>
  <c r="L174" i="3"/>
  <c r="L175" i="3"/>
  <c r="L176" i="3"/>
  <c r="L178" i="3"/>
  <c r="L179" i="3"/>
  <c r="L180" i="3"/>
  <c r="L181" i="3"/>
  <c r="L182" i="3"/>
  <c r="L183" i="3"/>
  <c r="L185" i="3"/>
  <c r="L186" i="3"/>
  <c r="L187" i="3"/>
  <c r="L188" i="3"/>
  <c r="L189" i="3"/>
  <c r="L190" i="3"/>
  <c r="L192" i="3"/>
  <c r="L193" i="3"/>
  <c r="L194" i="3"/>
  <c r="L195" i="3"/>
  <c r="L196" i="3"/>
  <c r="L197" i="3"/>
  <c r="L199" i="3"/>
  <c r="L200" i="3"/>
  <c r="L201" i="3"/>
  <c r="L202" i="3"/>
  <c r="L203" i="3"/>
  <c r="L204" i="3"/>
  <c r="L207" i="3"/>
  <c r="L208" i="3"/>
  <c r="L209" i="3"/>
  <c r="L210" i="3"/>
  <c r="L211" i="3"/>
  <c r="L212" i="3"/>
  <c r="L227" i="3"/>
  <c r="L228" i="3"/>
  <c r="L229" i="3"/>
  <c r="L230" i="3"/>
  <c r="L231" i="3"/>
  <c r="L232" i="3"/>
  <c r="L233" i="3"/>
  <c r="L235" i="3"/>
  <c r="L236" i="3"/>
  <c r="L237" i="3"/>
  <c r="L238" i="3"/>
  <c r="L239" i="3"/>
  <c r="L240" i="3"/>
  <c r="L241" i="3"/>
  <c r="L243" i="3"/>
  <c r="L244" i="3"/>
  <c r="L245" i="3"/>
  <c r="L246" i="3"/>
  <c r="L247" i="3"/>
  <c r="L248" i="3"/>
  <c r="L249" i="3"/>
  <c r="L251" i="3"/>
  <c r="L252" i="3"/>
  <c r="L253" i="3"/>
  <c r="L254" i="3"/>
  <c r="L255" i="3"/>
  <c r="L257" i="3"/>
  <c r="L258" i="3"/>
  <c r="L259" i="3"/>
  <c r="L260" i="3"/>
  <c r="L261" i="3"/>
  <c r="L262" i="3"/>
  <c r="L264" i="3"/>
  <c r="L265" i="3"/>
  <c r="L266" i="3"/>
  <c r="L267" i="3"/>
  <c r="L268" i="3"/>
  <c r="L271" i="3"/>
  <c r="L272" i="3"/>
  <c r="L273" i="3"/>
  <c r="L274" i="3"/>
  <c r="L275" i="3"/>
  <c r="L276" i="3"/>
  <c r="L277" i="3"/>
  <c r="L279" i="3"/>
  <c r="L280" i="3"/>
  <c r="L281" i="3"/>
  <c r="L282" i="3"/>
  <c r="L283" i="3"/>
  <c r="L284" i="3"/>
  <c r="L285" i="3"/>
  <c r="L287" i="3"/>
  <c r="L288" i="3"/>
  <c r="L289" i="3"/>
  <c r="L290" i="3"/>
  <c r="L291" i="3"/>
  <c r="L292" i="3"/>
  <c r="L293" i="3"/>
  <c r="L294" i="3"/>
  <c r="L296" i="3"/>
  <c r="L297" i="3"/>
  <c r="L298" i="3"/>
  <c r="L299" i="3"/>
  <c r="L300" i="3"/>
  <c r="L301" i="3"/>
  <c r="L302" i="3"/>
  <c r="L303" i="3"/>
  <c r="L305" i="3"/>
  <c r="L306" i="3"/>
  <c r="L307" i="3"/>
  <c r="L308" i="3"/>
  <c r="L311" i="3"/>
  <c r="L312" i="3"/>
  <c r="L313" i="3"/>
  <c r="L314" i="3"/>
  <c r="L315" i="3"/>
  <c r="L316" i="3"/>
  <c r="L318" i="3"/>
  <c r="L319" i="3"/>
  <c r="L320" i="3"/>
  <c r="L321" i="3"/>
  <c r="L322" i="3"/>
  <c r="L323" i="3"/>
  <c r="L325" i="3"/>
  <c r="L326" i="3"/>
  <c r="L327" i="3"/>
  <c r="L328" i="3"/>
  <c r="L330" i="3"/>
  <c r="L331" i="3"/>
  <c r="L332" i="3"/>
  <c r="L333" i="3"/>
  <c r="L334" i="3"/>
  <c r="L335" i="3"/>
  <c r="L336" i="3"/>
  <c r="L337" i="3"/>
  <c r="L339" i="3"/>
  <c r="L340" i="3"/>
  <c r="L341" i="3"/>
  <c r="L342" i="3"/>
  <c r="L343" i="3"/>
  <c r="L344" i="3"/>
  <c r="L345" i="3"/>
  <c r="L346" i="3"/>
  <c r="L348" i="3"/>
  <c r="L349" i="3"/>
  <c r="L350" i="3"/>
  <c r="L351" i="3"/>
  <c r="L352" i="3"/>
  <c r="L353" i="3"/>
  <c r="L355" i="3"/>
  <c r="L356" i="3"/>
  <c r="L357" i="3"/>
  <c r="L358" i="3"/>
  <c r="L359" i="3"/>
  <c r="L360" i="3"/>
  <c r="L362" i="3"/>
  <c r="L363" i="3"/>
  <c r="L364" i="3"/>
  <c r="L365" i="3"/>
  <c r="L366" i="3"/>
  <c r="L368" i="3"/>
  <c r="L369" i="3"/>
  <c r="L370" i="3"/>
  <c r="L371" i="3"/>
  <c r="L372" i="3"/>
  <c r="L373" i="3"/>
  <c r="L374" i="3"/>
  <c r="L376" i="3"/>
  <c r="L377" i="3"/>
  <c r="L378" i="3"/>
  <c r="L379" i="3"/>
  <c r="L380" i="3"/>
  <c r="L381" i="3"/>
  <c r="L383" i="3"/>
  <c r="L384" i="3"/>
  <c r="L385" i="3"/>
  <c r="L386" i="3"/>
  <c r="L387" i="3"/>
  <c r="L388" i="3"/>
  <c r="L390" i="3"/>
  <c r="L391" i="3"/>
  <c r="L392" i="3"/>
  <c r="L393" i="3"/>
  <c r="L394" i="3"/>
  <c r="L395" i="3"/>
  <c r="L397" i="3"/>
  <c r="L398" i="3"/>
  <c r="L399" i="3"/>
  <c r="L400" i="3"/>
  <c r="L401" i="3"/>
  <c r="L402" i="3"/>
  <c r="L404" i="3"/>
  <c r="L405" i="3"/>
  <c r="L406" i="3"/>
  <c r="L407" i="3"/>
  <c r="L408" i="3"/>
  <c r="L409" i="3"/>
  <c r="L411" i="3"/>
  <c r="L412" i="3"/>
  <c r="L413" i="3"/>
  <c r="L414" i="3"/>
  <c r="L415" i="3"/>
  <c r="L418" i="3"/>
  <c r="L419" i="3"/>
  <c r="L420" i="3"/>
  <c r="L421" i="3"/>
  <c r="L422" i="3"/>
  <c r="L423" i="3"/>
  <c r="L425" i="3"/>
  <c r="L426" i="3"/>
  <c r="L427" i="3"/>
  <c r="L428" i="3"/>
  <c r="L429" i="3"/>
  <c r="L431" i="3"/>
  <c r="L432" i="3"/>
  <c r="L433" i="3"/>
  <c r="L434" i="3"/>
  <c r="L435" i="3"/>
  <c r="L437" i="3"/>
  <c r="L438" i="3"/>
  <c r="L439" i="3"/>
  <c r="L440" i="3"/>
  <c r="L441" i="3"/>
  <c r="L442" i="3"/>
  <c r="L443" i="3"/>
  <c r="L445" i="3"/>
  <c r="L446" i="3"/>
  <c r="L447" i="3"/>
  <c r="L448" i="3"/>
  <c r="L449" i="3"/>
  <c r="L450" i="3"/>
  <c r="L452" i="3"/>
  <c r="L453" i="3"/>
  <c r="L454" i="3"/>
  <c r="L455" i="3"/>
  <c r="L456" i="3"/>
  <c r="L457" i="3"/>
  <c r="L459" i="3"/>
  <c r="L460" i="3"/>
  <c r="L461" i="3"/>
  <c r="L462" i="3"/>
  <c r="L463" i="3"/>
  <c r="L464" i="3"/>
  <c r="L466" i="3"/>
  <c r="L467" i="3"/>
  <c r="L468" i="3"/>
  <c r="L469" i="3"/>
  <c r="L470" i="3"/>
  <c r="L471" i="3"/>
  <c r="L473" i="3"/>
  <c r="L474" i="3"/>
  <c r="L475" i="3"/>
  <c r="L476" i="3"/>
  <c r="L477" i="3"/>
  <c r="L478" i="3"/>
  <c r="L480" i="3"/>
  <c r="L481" i="3"/>
  <c r="L482" i="3"/>
  <c r="L487" i="3"/>
  <c r="L488" i="3"/>
  <c r="L489" i="3"/>
  <c r="L494" i="3"/>
  <c r="L495" i="3"/>
  <c r="L496" i="3"/>
  <c r="L501" i="3"/>
  <c r="L502" i="3"/>
  <c r="L503" i="3"/>
  <c r="L509" i="3"/>
  <c r="L510" i="3"/>
  <c r="L516" i="3"/>
  <c r="L517" i="3"/>
  <c r="L518" i="3"/>
  <c r="L523" i="3"/>
  <c r="L524" i="3"/>
  <c r="L525" i="3"/>
  <c r="L530" i="3"/>
  <c r="L531" i="3"/>
  <c r="L532" i="3"/>
  <c r="L533" i="3"/>
  <c r="L534" i="3"/>
  <c r="L535" i="3"/>
  <c r="L538" i="3"/>
  <c r="L539" i="3"/>
  <c r="L540" i="3"/>
  <c r="L541" i="3"/>
  <c r="L542" i="3"/>
  <c r="L543" i="3"/>
  <c r="L550" i="3"/>
  <c r="L551" i="3"/>
  <c r="L559" i="3"/>
  <c r="L560" i="3"/>
  <c r="L562" i="3"/>
  <c r="L563" i="3"/>
  <c r="L564" i="3"/>
  <c r="L565" i="3"/>
  <c r="L567" i="3"/>
  <c r="L568" i="3"/>
  <c r="L569" i="3"/>
  <c r="L571" i="3"/>
  <c r="L572" i="3"/>
  <c r="L574" i="3"/>
  <c r="L575" i="3"/>
  <c r="L576" i="3"/>
  <c r="L577" i="3"/>
  <c r="L581" i="3"/>
  <c r="L582" i="3"/>
  <c r="L583" i="3"/>
  <c r="L584" i="3"/>
  <c r="L586" i="3"/>
  <c r="L588" i="3"/>
  <c r="L589" i="3"/>
  <c r="L590" i="3"/>
  <c r="L592" i="3"/>
  <c r="L594" i="3"/>
  <c r="L595" i="3"/>
  <c r="L596" i="3"/>
  <c r="L599" i="3"/>
  <c r="L600" i="3"/>
  <c r="L601" i="3"/>
  <c r="L602" i="3"/>
  <c r="L604" i="3"/>
  <c r="L606" i="3"/>
  <c r="L607" i="3"/>
  <c r="L610" i="3"/>
  <c r="L611" i="3"/>
  <c r="L612" i="3"/>
  <c r="L614" i="3"/>
  <c r="L615" i="3"/>
  <c r="L616" i="3"/>
  <c r="L617" i="3"/>
  <c r="L620" i="3"/>
  <c r="L622" i="3"/>
  <c r="L623" i="3"/>
  <c r="K162" i="4"/>
  <c r="L162" i="4" s="1"/>
  <c r="K161" i="4"/>
  <c r="L161" i="4" s="1"/>
  <c r="L160" i="4"/>
  <c r="K160" i="4"/>
  <c r="K159" i="4"/>
  <c r="L159" i="4" s="1"/>
  <c r="K158" i="4"/>
  <c r="L157" i="4"/>
  <c r="K157" i="4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K113" i="4"/>
  <c r="L113" i="4" s="1"/>
  <c r="K112" i="4"/>
  <c r="L112" i="4" s="1"/>
  <c r="K111" i="4"/>
  <c r="L111" i="4" s="1"/>
  <c r="K110" i="4"/>
  <c r="L110" i="4" s="1"/>
  <c r="K109" i="4"/>
  <c r="L109" i="4" s="1"/>
  <c r="K107" i="4"/>
  <c r="L107" i="4" s="1"/>
  <c r="K106" i="4"/>
  <c r="L106" i="4" s="1"/>
  <c r="K105" i="4"/>
  <c r="L105" i="4" s="1"/>
  <c r="K104" i="4"/>
  <c r="L104" i="4" s="1"/>
  <c r="K103" i="4"/>
  <c r="L103" i="4" s="1"/>
  <c r="K59" i="4"/>
  <c r="L59" i="4"/>
  <c r="K170" i="3"/>
  <c r="K169" i="3"/>
  <c r="K168" i="3"/>
  <c r="K167" i="3"/>
  <c r="K166" i="3"/>
  <c r="K176" i="3"/>
  <c r="K175" i="3"/>
  <c r="K174" i="3"/>
  <c r="K173" i="3"/>
  <c r="K172" i="3"/>
  <c r="K388" i="3"/>
  <c r="K387" i="3"/>
  <c r="K386" i="3"/>
  <c r="K385" i="3"/>
  <c r="K384" i="3"/>
  <c r="K383" i="3"/>
  <c r="K234" i="3"/>
  <c r="K226" i="3"/>
  <c r="K403" i="3"/>
  <c r="K430" i="3"/>
  <c r="K424" i="3"/>
  <c r="K197" i="3"/>
  <c r="K196" i="3"/>
  <c r="K195" i="3"/>
  <c r="K194" i="3"/>
  <c r="K193" i="3"/>
  <c r="K192" i="3"/>
  <c r="L158" i="4" l="1"/>
  <c r="L127" i="4"/>
  <c r="K165" i="3"/>
  <c r="K171" i="3"/>
  <c r="K382" i="3"/>
  <c r="K560" i="3"/>
  <c r="K559" i="3"/>
  <c r="K558" i="3"/>
  <c r="L558" i="3" s="1"/>
  <c r="K557" i="3"/>
  <c r="L557" i="3" s="1"/>
  <c r="K556" i="3"/>
  <c r="L556" i="3" s="1"/>
  <c r="K555" i="3"/>
  <c r="L555" i="3" s="1"/>
  <c r="K554" i="3"/>
  <c r="L554" i="3" s="1"/>
  <c r="K543" i="3"/>
  <c r="K542" i="3"/>
  <c r="K541" i="3"/>
  <c r="K540" i="3"/>
  <c r="K539" i="3"/>
  <c r="K538" i="3"/>
  <c r="K528" i="3"/>
  <c r="L528" i="3" s="1"/>
  <c r="K527" i="3"/>
  <c r="L527" i="3" s="1"/>
  <c r="K526" i="3"/>
  <c r="L526" i="3" s="1"/>
  <c r="K525" i="3"/>
  <c r="K524" i="3"/>
  <c r="K523" i="3"/>
  <c r="K521" i="3"/>
  <c r="L521" i="3" s="1"/>
  <c r="K520" i="3"/>
  <c r="L520" i="3" s="1"/>
  <c r="K519" i="3"/>
  <c r="L519" i="3" s="1"/>
  <c r="K518" i="3"/>
  <c r="K517" i="3"/>
  <c r="K516" i="3"/>
  <c r="K514" i="3"/>
  <c r="L514" i="3" s="1"/>
  <c r="K513" i="3"/>
  <c r="L513" i="3" s="1"/>
  <c r="K512" i="3"/>
  <c r="L512" i="3" s="1"/>
  <c r="K511" i="3"/>
  <c r="L511" i="3" s="1"/>
  <c r="K510" i="3"/>
  <c r="K509" i="3"/>
  <c r="K508" i="3" l="1"/>
  <c r="K553" i="3"/>
  <c r="K515" i="3"/>
  <c r="K537" i="3"/>
  <c r="K522" i="3"/>
  <c r="K499" i="3"/>
  <c r="L499" i="3" s="1"/>
  <c r="K498" i="3"/>
  <c r="L498" i="3" s="1"/>
  <c r="K497" i="3"/>
  <c r="L497" i="3" s="1"/>
  <c r="K496" i="3"/>
  <c r="K495" i="3"/>
  <c r="K494" i="3"/>
  <c r="L808" i="1" l="1"/>
  <c r="M808" i="1" s="1"/>
  <c r="L809" i="1"/>
  <c r="M809" i="1" s="1"/>
  <c r="L810" i="1"/>
  <c r="M810" i="1" s="1"/>
  <c r="L811" i="1"/>
  <c r="M811" i="1" s="1"/>
  <c r="L813" i="1"/>
  <c r="M813" i="1" s="1"/>
  <c r="L814" i="1"/>
  <c r="M814" i="1" s="1"/>
  <c r="L815" i="1"/>
  <c r="M815" i="1" s="1"/>
  <c r="L816" i="1"/>
  <c r="M816" i="1" s="1"/>
  <c r="L818" i="1"/>
  <c r="M818" i="1" s="1"/>
  <c r="L819" i="1"/>
  <c r="M819" i="1" s="1"/>
  <c r="L820" i="1"/>
  <c r="M820" i="1" s="1"/>
  <c r="L821" i="1"/>
  <c r="M821" i="1"/>
  <c r="L823" i="1"/>
  <c r="M823" i="1" s="1"/>
  <c r="L824" i="1"/>
  <c r="M824" i="1" s="1"/>
  <c r="L825" i="1"/>
  <c r="M825" i="1" s="1"/>
  <c r="L787" i="1"/>
  <c r="L786" i="1"/>
  <c r="M786" i="1" s="1"/>
  <c r="L781" i="1"/>
  <c r="L780" i="1"/>
  <c r="M780" i="1" s="1"/>
  <c r="L774" i="1"/>
  <c r="L773" i="1"/>
  <c r="L638" i="1"/>
  <c r="M638" i="1" s="1"/>
  <c r="L637" i="1"/>
  <c r="M637" i="1" s="1"/>
  <c r="L636" i="1"/>
  <c r="M636" i="1" s="1"/>
  <c r="L635" i="1"/>
  <c r="M635" i="1" s="1"/>
  <c r="L731" i="1"/>
  <c r="M731" i="1" s="1"/>
  <c r="L732" i="1"/>
  <c r="M732" i="1" s="1"/>
  <c r="L733" i="1"/>
  <c r="M733" i="1"/>
  <c r="L734" i="1"/>
  <c r="M734" i="1"/>
  <c r="L735" i="1"/>
  <c r="M735" i="1" s="1"/>
  <c r="L729" i="1"/>
  <c r="M729" i="1" s="1"/>
  <c r="L728" i="1"/>
  <c r="M728" i="1" s="1"/>
  <c r="L727" i="1"/>
  <c r="M727" i="1" s="1"/>
  <c r="L726" i="1"/>
  <c r="M726" i="1" s="1"/>
  <c r="L725" i="1"/>
  <c r="L722" i="1"/>
  <c r="M722" i="1" s="1"/>
  <c r="L721" i="1"/>
  <c r="M721" i="1" s="1"/>
  <c r="L720" i="1"/>
  <c r="M720" i="1" s="1"/>
  <c r="L719" i="1"/>
  <c r="M719" i="1" s="1"/>
  <c r="L718" i="1"/>
  <c r="L541" i="1"/>
  <c r="M541" i="1" s="1"/>
  <c r="L540" i="1"/>
  <c r="L523" i="1"/>
  <c r="M523" i="1" s="1"/>
  <c r="L522" i="1"/>
  <c r="M522" i="1" s="1"/>
  <c r="L535" i="1"/>
  <c r="M535" i="1" s="1"/>
  <c r="L534" i="1"/>
  <c r="L529" i="1"/>
  <c r="M529" i="1" s="1"/>
  <c r="L528" i="1"/>
  <c r="L339" i="1"/>
  <c r="M339" i="1" s="1"/>
  <c r="L338" i="1"/>
  <c r="M338" i="1" s="1"/>
  <c r="L337" i="1"/>
  <c r="M337" i="1" s="1"/>
  <c r="L336" i="1"/>
  <c r="M336" i="1" s="1"/>
  <c r="L335" i="1"/>
  <c r="L310" i="1"/>
  <c r="M310" i="1" s="1"/>
  <c r="L309" i="1"/>
  <c r="M309" i="1" s="1"/>
  <c r="L308" i="1"/>
  <c r="M308" i="1" s="1"/>
  <c r="L307" i="1"/>
  <c r="M307" i="1" s="1"/>
  <c r="L306" i="1"/>
  <c r="L303" i="1"/>
  <c r="M303" i="1" s="1"/>
  <c r="L302" i="1"/>
  <c r="M302" i="1" s="1"/>
  <c r="L301" i="1"/>
  <c r="M301" i="1" s="1"/>
  <c r="L300" i="1"/>
  <c r="M300" i="1" s="1"/>
  <c r="L299" i="1"/>
  <c r="L262" i="1"/>
  <c r="M262" i="1" s="1"/>
  <c r="L261" i="1"/>
  <c r="M261" i="1" s="1"/>
  <c r="L260" i="1"/>
  <c r="M260" i="1" s="1"/>
  <c r="L259" i="1"/>
  <c r="M259" i="1" s="1"/>
  <c r="L258" i="1"/>
  <c r="L269" i="1"/>
  <c r="L268" i="1"/>
  <c r="M268" i="1" s="1"/>
  <c r="L267" i="1"/>
  <c r="M267" i="1" s="1"/>
  <c r="L266" i="1"/>
  <c r="M266" i="1" s="1"/>
  <c r="L265" i="1"/>
  <c r="M265" i="1" s="1"/>
  <c r="L227" i="1"/>
  <c r="M227" i="1" s="1"/>
  <c r="L226" i="1"/>
  <c r="M226" i="1" s="1"/>
  <c r="L225" i="1"/>
  <c r="M225" i="1" s="1"/>
  <c r="L224" i="1"/>
  <c r="M224" i="1" s="1"/>
  <c r="L223" i="1"/>
  <c r="M223" i="1" s="1"/>
  <c r="L98" i="1"/>
  <c r="M98" i="1" s="1"/>
  <c r="L97" i="1"/>
  <c r="L96" i="1" s="1"/>
  <c r="L220" i="1"/>
  <c r="M220" i="1" s="1"/>
  <c r="L219" i="1"/>
  <c r="M219" i="1" s="1"/>
  <c r="L218" i="1"/>
  <c r="M218" i="1" s="1"/>
  <c r="L217" i="1"/>
  <c r="M217" i="1" s="1"/>
  <c r="L216" i="1"/>
  <c r="M216" i="1" s="1"/>
  <c r="L213" i="1"/>
  <c r="M213" i="1" s="1"/>
  <c r="L212" i="1"/>
  <c r="M212" i="1" s="1"/>
  <c r="L211" i="1"/>
  <c r="M211" i="1" s="1"/>
  <c r="L210" i="1"/>
  <c r="M210" i="1" s="1"/>
  <c r="L209" i="1"/>
  <c r="L785" i="1" l="1"/>
  <c r="L822" i="1"/>
  <c r="L817" i="1"/>
  <c r="L812" i="1"/>
  <c r="L807" i="1"/>
  <c r="L527" i="1"/>
  <c r="L539" i="1"/>
  <c r="L772" i="1"/>
  <c r="L779" i="1"/>
  <c r="M773" i="1"/>
  <c r="L634" i="1"/>
  <c r="L724" i="1"/>
  <c r="L533" i="1"/>
  <c r="L717" i="1"/>
  <c r="L730" i="1"/>
  <c r="M725" i="1"/>
  <c r="M718" i="1"/>
  <c r="L305" i="1"/>
  <c r="L298" i="1"/>
  <c r="L521" i="1"/>
  <c r="M540" i="1"/>
  <c r="M534" i="1"/>
  <c r="M528" i="1"/>
  <c r="L334" i="1"/>
  <c r="M335" i="1"/>
  <c r="M306" i="1"/>
  <c r="M299" i="1"/>
  <c r="L257" i="1"/>
  <c r="M258" i="1"/>
  <c r="L264" i="1"/>
  <c r="L222" i="1"/>
  <c r="L208" i="1"/>
  <c r="M97" i="1"/>
  <c r="L215" i="1"/>
  <c r="M209" i="1"/>
  <c r="L206" i="1"/>
  <c r="M206" i="1" s="1"/>
  <c r="L205" i="1"/>
  <c r="M205" i="1" s="1"/>
  <c r="L204" i="1"/>
  <c r="M204" i="1" s="1"/>
  <c r="L203" i="1"/>
  <c r="M203" i="1" s="1"/>
  <c r="L202" i="1"/>
  <c r="M202" i="1" s="1"/>
  <c r="L199" i="1"/>
  <c r="M199" i="1" s="1"/>
  <c r="L198" i="1"/>
  <c r="M198" i="1" s="1"/>
  <c r="L197" i="1"/>
  <c r="M197" i="1" s="1"/>
  <c r="L196" i="1"/>
  <c r="M196" i="1" s="1"/>
  <c r="L195" i="1"/>
  <c r="L192" i="1"/>
  <c r="M192" i="1" s="1"/>
  <c r="L191" i="1"/>
  <c r="M191" i="1" s="1"/>
  <c r="L190" i="1"/>
  <c r="M190" i="1" s="1"/>
  <c r="L189" i="1"/>
  <c r="M189" i="1" s="1"/>
  <c r="L188" i="1"/>
  <c r="L121" i="1"/>
  <c r="M121" i="1" s="1"/>
  <c r="L120" i="1"/>
  <c r="M120" i="1" s="1"/>
  <c r="L119" i="1"/>
  <c r="L118" i="1"/>
  <c r="M118" i="1" s="1"/>
  <c r="L117" i="1"/>
  <c r="M117" i="1" s="1"/>
  <c r="L111" i="1"/>
  <c r="M111" i="1" s="1"/>
  <c r="L110" i="1"/>
  <c r="M110" i="1" s="1"/>
  <c r="L116" i="1" l="1"/>
  <c r="L109" i="1"/>
  <c r="L194" i="1"/>
  <c r="L187" i="1"/>
  <c r="L201" i="1"/>
  <c r="M195" i="1"/>
  <c r="M188" i="1"/>
  <c r="M119" i="1"/>
  <c r="L629" i="2" l="1"/>
  <c r="M629" i="2" s="1"/>
  <c r="L628" i="2"/>
  <c r="M628" i="2" s="1"/>
  <c r="L627" i="2"/>
  <c r="M627" i="2" s="1"/>
  <c r="L626" i="2"/>
  <c r="M626" i="2" s="1"/>
  <c r="L625" i="2"/>
  <c r="M625" i="2" s="1"/>
  <c r="L624" i="2"/>
  <c r="M624" i="2" s="1"/>
  <c r="L631" i="2"/>
  <c r="M631" i="2" s="1"/>
  <c r="L632" i="2"/>
  <c r="M632" i="2" s="1"/>
  <c r="L633" i="2"/>
  <c r="M633" i="2" s="1"/>
  <c r="L634" i="2"/>
  <c r="M634" i="2" s="1"/>
  <c r="L635" i="2"/>
  <c r="M635" i="2" s="1"/>
  <c r="L636" i="2"/>
  <c r="M636" i="2" s="1"/>
  <c r="L82" i="2"/>
  <c r="M82" i="2" s="1"/>
  <c r="L81" i="2"/>
  <c r="M81" i="2" s="1"/>
  <c r="L80" i="2"/>
  <c r="M80" i="2" s="1"/>
  <c r="L79" i="2"/>
  <c r="M79" i="2" s="1"/>
  <c r="L78" i="2"/>
  <c r="M78" i="2" s="1"/>
  <c r="L77" i="2"/>
  <c r="M77" i="2" s="1"/>
  <c r="L76" i="2"/>
  <c r="M76" i="2" s="1"/>
  <c r="L75" i="2"/>
  <c r="M75" i="2" s="1"/>
  <c r="K435" i="3"/>
  <c r="K434" i="3"/>
  <c r="K433" i="3"/>
  <c r="K432" i="3"/>
  <c r="K431" i="3"/>
  <c r="K429" i="3"/>
  <c r="K428" i="3"/>
  <c r="K427" i="3"/>
  <c r="K426" i="3"/>
  <c r="K425" i="3"/>
  <c r="L623" i="2" l="1"/>
  <c r="L630" i="2"/>
  <c r="K285" i="3"/>
  <c r="K284" i="3"/>
  <c r="K283" i="3"/>
  <c r="K282" i="3"/>
  <c r="K281" i="3"/>
  <c r="K280" i="3"/>
  <c r="K279" i="3"/>
  <c r="K507" i="3"/>
  <c r="L507" i="3" s="1"/>
  <c r="K506" i="3"/>
  <c r="L506" i="3" s="1"/>
  <c r="K505" i="3"/>
  <c r="L505" i="3" s="1"/>
  <c r="K504" i="3"/>
  <c r="L504" i="3" s="1"/>
  <c r="K503" i="3"/>
  <c r="K502" i="3"/>
  <c r="K501" i="3"/>
  <c r="K492" i="3"/>
  <c r="L492" i="3" s="1"/>
  <c r="K491" i="3"/>
  <c r="L491" i="3" s="1"/>
  <c r="K490" i="3"/>
  <c r="L490" i="3" s="1"/>
  <c r="K489" i="3"/>
  <c r="K488" i="3"/>
  <c r="K487" i="3"/>
  <c r="L573" i="3"/>
  <c r="K572" i="3"/>
  <c r="K571" i="3"/>
  <c r="K409" i="3"/>
  <c r="K408" i="3"/>
  <c r="K407" i="3"/>
  <c r="K406" i="3"/>
  <c r="K405" i="3"/>
  <c r="K404" i="3"/>
  <c r="K471" i="3"/>
  <c r="K470" i="3"/>
  <c r="K469" i="3"/>
  <c r="K468" i="3"/>
  <c r="K467" i="3"/>
  <c r="K466" i="3"/>
  <c r="K464" i="3"/>
  <c r="K463" i="3"/>
  <c r="K462" i="3"/>
  <c r="K461" i="3"/>
  <c r="K460" i="3"/>
  <c r="K459" i="3"/>
  <c r="K450" i="3"/>
  <c r="K449" i="3"/>
  <c r="K448" i="3"/>
  <c r="K447" i="3"/>
  <c r="K446" i="3"/>
  <c r="K445" i="3"/>
  <c r="K443" i="3"/>
  <c r="K442" i="3"/>
  <c r="K441" i="3"/>
  <c r="K440" i="3"/>
  <c r="K439" i="3"/>
  <c r="K438" i="3"/>
  <c r="K437" i="3"/>
  <c r="K423" i="3"/>
  <c r="K422" i="3"/>
  <c r="K421" i="3"/>
  <c r="K420" i="3"/>
  <c r="K419" i="3"/>
  <c r="K418" i="3"/>
  <c r="K415" i="3"/>
  <c r="K414" i="3"/>
  <c r="K413" i="3"/>
  <c r="K412" i="3"/>
  <c r="K411" i="3"/>
  <c r="K410" i="3" s="1"/>
  <c r="K402" i="3"/>
  <c r="K401" i="3"/>
  <c r="K400" i="3"/>
  <c r="K399" i="3"/>
  <c r="K398" i="3"/>
  <c r="K397" i="3"/>
  <c r="K395" i="3"/>
  <c r="K394" i="3"/>
  <c r="K393" i="3"/>
  <c r="K392" i="3"/>
  <c r="K391" i="3"/>
  <c r="K390" i="3"/>
  <c r="K444" i="3" l="1"/>
  <c r="K278" i="3"/>
  <c r="K465" i="3"/>
  <c r="K458" i="3"/>
  <c r="K417" i="3"/>
  <c r="K396" i="3"/>
  <c r="K389" i="3"/>
  <c r="K436" i="3" l="1"/>
  <c r="K381" i="3"/>
  <c r="K380" i="3"/>
  <c r="K379" i="3"/>
  <c r="K378" i="3"/>
  <c r="K377" i="3"/>
  <c r="K376" i="3"/>
  <c r="K374" i="3"/>
  <c r="K373" i="3"/>
  <c r="K372" i="3"/>
  <c r="K371" i="3"/>
  <c r="K370" i="3"/>
  <c r="K369" i="3"/>
  <c r="K368" i="3"/>
  <c r="K366" i="3"/>
  <c r="K365" i="3"/>
  <c r="K364" i="3"/>
  <c r="K363" i="3"/>
  <c r="K362" i="3"/>
  <c r="K360" i="3"/>
  <c r="K359" i="3"/>
  <c r="K358" i="3"/>
  <c r="K357" i="3"/>
  <c r="K356" i="3"/>
  <c r="K355" i="3"/>
  <c r="K353" i="3"/>
  <c r="K352" i="3"/>
  <c r="K351" i="3"/>
  <c r="K350" i="3"/>
  <c r="K349" i="3"/>
  <c r="K348" i="3"/>
  <c r="K325" i="3"/>
  <c r="K326" i="3"/>
  <c r="K327" i="3"/>
  <c r="K328" i="3"/>
  <c r="K346" i="3"/>
  <c r="K345" i="3"/>
  <c r="K344" i="3"/>
  <c r="K343" i="3"/>
  <c r="K342" i="3"/>
  <c r="K341" i="3"/>
  <c r="K340" i="3"/>
  <c r="K339" i="3"/>
  <c r="K337" i="3"/>
  <c r="K336" i="3"/>
  <c r="K335" i="3"/>
  <c r="K334" i="3"/>
  <c r="K333" i="3"/>
  <c r="K332" i="3"/>
  <c r="K331" i="3"/>
  <c r="K330" i="3"/>
  <c r="K143" i="3"/>
  <c r="K142" i="3"/>
  <c r="K141" i="3"/>
  <c r="K140" i="3"/>
  <c r="K139" i="3"/>
  <c r="K138" i="3"/>
  <c r="K136" i="3"/>
  <c r="K135" i="3"/>
  <c r="K134" i="3"/>
  <c r="K133" i="3"/>
  <c r="K132" i="3"/>
  <c r="K131" i="3"/>
  <c r="K129" i="3"/>
  <c r="K128" i="3"/>
  <c r="K127" i="3"/>
  <c r="K126" i="3"/>
  <c r="K125" i="3"/>
  <c r="K124" i="3"/>
  <c r="K112" i="3"/>
  <c r="K111" i="3"/>
  <c r="K110" i="3"/>
  <c r="K109" i="3"/>
  <c r="K108" i="3"/>
  <c r="K115" i="3"/>
  <c r="K114" i="3"/>
  <c r="K113" i="3"/>
  <c r="K66" i="3"/>
  <c r="K65" i="3"/>
  <c r="K64" i="3"/>
  <c r="K63" i="3"/>
  <c r="K62" i="3"/>
  <c r="K61" i="3"/>
  <c r="K60" i="3"/>
  <c r="K59" i="3"/>
  <c r="K57" i="3"/>
  <c r="K56" i="3"/>
  <c r="K55" i="3"/>
  <c r="K54" i="3"/>
  <c r="K53" i="3"/>
  <c r="K52" i="3"/>
  <c r="K51" i="3"/>
  <c r="K50" i="3"/>
  <c r="K48" i="3"/>
  <c r="K47" i="3"/>
  <c r="K46" i="3"/>
  <c r="K45" i="3"/>
  <c r="K44" i="3"/>
  <c r="K43" i="3"/>
  <c r="K42" i="3"/>
  <c r="K40" i="3"/>
  <c r="K39" i="3"/>
  <c r="K38" i="3"/>
  <c r="K37" i="3"/>
  <c r="K36" i="3"/>
  <c r="L36" i="3" s="1"/>
  <c r="K35" i="3"/>
  <c r="K34" i="3"/>
  <c r="K130" i="3" l="1"/>
  <c r="K137" i="3"/>
  <c r="K375" i="3"/>
  <c r="K367" i="3"/>
  <c r="K361" i="3" s="1"/>
  <c r="K123" i="3"/>
  <c r="K107" i="3"/>
  <c r="K49" i="3"/>
  <c r="K58" i="3"/>
  <c r="K41" i="3"/>
  <c r="K33" i="3"/>
  <c r="K75" i="3"/>
  <c r="K74" i="3"/>
  <c r="K73" i="3"/>
  <c r="K72" i="3"/>
  <c r="K71" i="3"/>
  <c r="K70" i="3"/>
  <c r="K69" i="3"/>
  <c r="K68" i="3"/>
  <c r="K67" i="3" l="1"/>
  <c r="L622" i="2" l="1"/>
  <c r="M622" i="2" s="1"/>
  <c r="L439" i="2"/>
  <c r="M439" i="2" s="1"/>
  <c r="L438" i="2"/>
  <c r="M438" i="2" s="1"/>
  <c r="L437" i="2"/>
  <c r="M437" i="2" s="1"/>
  <c r="L436" i="2"/>
  <c r="M436" i="2" s="1"/>
  <c r="L435" i="2"/>
  <c r="M435" i="2" s="1"/>
  <c r="L434" i="2"/>
  <c r="M434" i="2" s="1"/>
  <c r="L433" i="2"/>
  <c r="M433" i="2" s="1"/>
  <c r="L363" i="2"/>
  <c r="M363" i="2" s="1"/>
  <c r="L362" i="2"/>
  <c r="M362" i="2" s="1"/>
  <c r="L361" i="2"/>
  <c r="M361" i="2" s="1"/>
  <c r="L360" i="2"/>
  <c r="M360" i="2" s="1"/>
  <c r="L359" i="2"/>
  <c r="M359" i="2" s="1"/>
  <c r="L358" i="2"/>
  <c r="M358" i="2" s="1"/>
  <c r="L357" i="2"/>
  <c r="M357" i="2" s="1"/>
  <c r="L356" i="2"/>
  <c r="M356" i="2" s="1"/>
  <c r="L432" i="2" l="1"/>
  <c r="L355" i="2"/>
  <c r="L756" i="1"/>
  <c r="M756" i="1" s="1"/>
  <c r="L755" i="1"/>
  <c r="L754" i="1"/>
  <c r="M754" i="1" s="1"/>
  <c r="L673" i="2"/>
  <c r="M673" i="2" s="1"/>
  <c r="L672" i="2"/>
  <c r="M672" i="2" s="1"/>
  <c r="L671" i="2"/>
  <c r="M671" i="2" s="1"/>
  <c r="L670" i="2"/>
  <c r="M670" i="2" s="1"/>
  <c r="L669" i="2"/>
  <c r="M669" i="2" s="1"/>
  <c r="L668" i="2"/>
  <c r="M668" i="2" s="1"/>
  <c r="L667" i="2"/>
  <c r="M667" i="2" s="1"/>
  <c r="L753" i="1" l="1"/>
  <c r="M755" i="1"/>
  <c r="L666" i="2"/>
  <c r="L517" i="1"/>
  <c r="M517" i="1" s="1"/>
  <c r="L516" i="1"/>
  <c r="M516" i="1" s="1"/>
  <c r="L457" i="1"/>
  <c r="M457" i="1" s="1"/>
  <c r="L456" i="1"/>
  <c r="M456" i="1" s="1"/>
  <c r="L515" i="1" l="1"/>
  <c r="L455" i="1"/>
  <c r="L647" i="2" l="1"/>
  <c r="M647" i="2" s="1"/>
  <c r="L646" i="2"/>
  <c r="L645" i="2"/>
  <c r="M645" i="2" s="1"/>
  <c r="L325" i="1"/>
  <c r="M325" i="1" s="1"/>
  <c r="L324" i="1"/>
  <c r="L644" i="2" l="1"/>
  <c r="L323" i="1"/>
  <c r="M646" i="2"/>
  <c r="M324" i="1"/>
  <c r="L339" i="2"/>
  <c r="M339" i="2" s="1"/>
  <c r="L338" i="2"/>
  <c r="M338" i="2" s="1"/>
  <c r="L337" i="2"/>
  <c r="M337" i="2" s="1"/>
  <c r="L336" i="2"/>
  <c r="M336" i="2" s="1"/>
  <c r="L335" i="2"/>
  <c r="L334" i="2"/>
  <c r="M334" i="2" s="1"/>
  <c r="L333" i="2" l="1"/>
  <c r="M335" i="2"/>
  <c r="L157" i="1"/>
  <c r="M157" i="1" s="1"/>
  <c r="L156" i="1"/>
  <c r="M156" i="1" s="1"/>
  <c r="L155" i="1"/>
  <c r="M155" i="1" s="1"/>
  <c r="L154" i="1"/>
  <c r="M154" i="1" s="1"/>
  <c r="L153" i="1"/>
  <c r="M153" i="1" s="1"/>
  <c r="L164" i="1"/>
  <c r="M164" i="1" s="1"/>
  <c r="L163" i="1"/>
  <c r="M163" i="1" s="1"/>
  <c r="L162" i="1"/>
  <c r="M162" i="1" s="1"/>
  <c r="L161" i="1"/>
  <c r="M161" i="1" s="1"/>
  <c r="L160" i="1"/>
  <c r="M160" i="1" s="1"/>
  <c r="L159" i="1" l="1"/>
  <c r="L152" i="1"/>
  <c r="K535" i="3"/>
  <c r="K534" i="3"/>
  <c r="K533" i="3"/>
  <c r="K532" i="3"/>
  <c r="K531" i="3"/>
  <c r="K530" i="3"/>
  <c r="K529" i="3" l="1"/>
  <c r="L234" i="1"/>
  <c r="M234" i="1" s="1"/>
  <c r="L233" i="1"/>
  <c r="M233" i="1" s="1"/>
  <c r="L232" i="1"/>
  <c r="M232" i="1" s="1"/>
  <c r="L231" i="1"/>
  <c r="M231" i="1" s="1"/>
  <c r="L230" i="1"/>
  <c r="M230" i="1" s="1"/>
  <c r="L570" i="2"/>
  <c r="M570" i="2" s="1"/>
  <c r="L569" i="2"/>
  <c r="M569" i="2" s="1"/>
  <c r="L568" i="2"/>
  <c r="M568" i="2" s="1"/>
  <c r="L567" i="2"/>
  <c r="M567" i="2" s="1"/>
  <c r="L566" i="2"/>
  <c r="L229" i="1" l="1"/>
  <c r="M566" i="2"/>
  <c r="L262" i="2"/>
  <c r="M262" i="2" s="1"/>
  <c r="L261" i="2"/>
  <c r="M261" i="2" s="1"/>
  <c r="L260" i="2"/>
  <c r="M260" i="2" s="1"/>
  <c r="L259" i="2"/>
  <c r="M259" i="2" s="1"/>
  <c r="L258" i="2"/>
  <c r="M258" i="2" s="1"/>
  <c r="L257" i="2"/>
  <c r="M257" i="2" s="1"/>
  <c r="L256" i="2"/>
  <c r="M256" i="2" s="1"/>
  <c r="L255" i="2" l="1"/>
  <c r="L254" i="2"/>
  <c r="M254" i="2" s="1"/>
  <c r="L253" i="2"/>
  <c r="M253" i="2" s="1"/>
  <c r="L252" i="2"/>
  <c r="M252" i="2" s="1"/>
  <c r="L251" i="2"/>
  <c r="M251" i="2" s="1"/>
  <c r="L250" i="2"/>
  <c r="M250" i="2" s="1"/>
  <c r="L249" i="2"/>
  <c r="M249" i="2" s="1"/>
  <c r="L248" i="2"/>
  <c r="M248" i="2" s="1"/>
  <c r="L247" i="2" l="1"/>
  <c r="L689" i="1"/>
  <c r="M689" i="1" s="1"/>
  <c r="L688" i="1"/>
  <c r="M688" i="1" s="1"/>
  <c r="L687" i="1"/>
  <c r="M687" i="1" s="1"/>
  <c r="L686" i="1"/>
  <c r="M686" i="1" s="1"/>
  <c r="L685" i="1"/>
  <c r="M685" i="1" s="1"/>
  <c r="L658" i="1"/>
  <c r="M658" i="1" s="1"/>
  <c r="L657" i="1"/>
  <c r="M657" i="1" s="1"/>
  <c r="L656" i="1"/>
  <c r="M656" i="1" s="1"/>
  <c r="L655" i="1"/>
  <c r="M655" i="1" s="1"/>
  <c r="L654" i="1"/>
  <c r="M654" i="1" s="1"/>
  <c r="L684" i="1" l="1"/>
  <c r="L653" i="1"/>
  <c r="L651" i="1" l="1"/>
  <c r="M651" i="1" s="1"/>
  <c r="L650" i="1"/>
  <c r="M650" i="1" s="1"/>
  <c r="L649" i="1"/>
  <c r="M649" i="1" s="1"/>
  <c r="L648" i="1"/>
  <c r="M648" i="1" s="1"/>
  <c r="L647" i="1"/>
  <c r="M647" i="1" s="1"/>
  <c r="L646" i="1" l="1"/>
  <c r="K241" i="3"/>
  <c r="K240" i="3"/>
  <c r="K239" i="3"/>
  <c r="K238" i="3"/>
  <c r="K237" i="3"/>
  <c r="K236" i="3"/>
  <c r="K235" i="3"/>
  <c r="L351" i="1" l="1"/>
  <c r="M351" i="1" s="1"/>
  <c r="L350" i="1"/>
  <c r="M350" i="1" s="1"/>
  <c r="L349" i="1"/>
  <c r="M349" i="1" s="1"/>
  <c r="L348" i="1"/>
  <c r="M348" i="1" s="1"/>
  <c r="L347" i="1"/>
  <c r="M347" i="1" s="1"/>
  <c r="L346" i="1" l="1"/>
  <c r="K552" i="3" l="1"/>
  <c r="L552" i="3" s="1"/>
  <c r="L19" i="1" l="1"/>
  <c r="M19" i="1" s="1"/>
  <c r="L18" i="1"/>
  <c r="M18" i="1" s="1"/>
  <c r="L17" i="1"/>
  <c r="L16" i="1"/>
  <c r="M16" i="1" s="1"/>
  <c r="L15" i="1"/>
  <c r="M15" i="1" s="1"/>
  <c r="L14" i="1" l="1"/>
  <c r="M17" i="1"/>
  <c r="L431" i="2" l="1"/>
  <c r="M431" i="2" s="1"/>
  <c r="L430" i="2"/>
  <c r="M430" i="2" s="1"/>
  <c r="L429" i="2"/>
  <c r="M429" i="2" s="1"/>
  <c r="L428" i="2"/>
  <c r="M428" i="2" s="1"/>
  <c r="L427" i="2"/>
  <c r="M427" i="2" s="1"/>
  <c r="L426" i="2"/>
  <c r="L696" i="1"/>
  <c r="M696" i="1" s="1"/>
  <c r="L695" i="1"/>
  <c r="M695" i="1" s="1"/>
  <c r="L694" i="1"/>
  <c r="M694" i="1" s="1"/>
  <c r="L693" i="1"/>
  <c r="M693" i="1" s="1"/>
  <c r="L692" i="1"/>
  <c r="M692" i="1" s="1"/>
  <c r="M426" i="2" l="1"/>
  <c r="L691" i="1"/>
  <c r="L682" i="1" l="1"/>
  <c r="M682" i="1" s="1"/>
  <c r="L681" i="1"/>
  <c r="M681" i="1" s="1"/>
  <c r="L680" i="1"/>
  <c r="M680" i="1" s="1"/>
  <c r="L679" i="1"/>
  <c r="M679" i="1" s="1"/>
  <c r="L678" i="1"/>
  <c r="M678" i="1" s="1"/>
  <c r="L677" i="1" l="1"/>
  <c r="L407" i="2"/>
  <c r="M407" i="2" s="1"/>
  <c r="L406" i="2"/>
  <c r="M406" i="2" s="1"/>
  <c r="L405" i="2"/>
  <c r="M405" i="2" s="1"/>
  <c r="L404" i="2"/>
  <c r="M404" i="2" s="1"/>
  <c r="L403" i="2"/>
  <c r="M403" i="2" s="1"/>
  <c r="L402" i="2"/>
  <c r="M402" i="2" s="1"/>
  <c r="L401" i="2"/>
  <c r="M401" i="2" s="1"/>
  <c r="L400" i="2"/>
  <c r="M400" i="2" s="1"/>
  <c r="L425" i="2" l="1"/>
  <c r="L399" i="2"/>
  <c r="L276" i="1" l="1"/>
  <c r="M276" i="1" s="1"/>
  <c r="L275" i="1"/>
  <c r="M275" i="1" s="1"/>
  <c r="L274" i="1"/>
  <c r="M274" i="1" s="1"/>
  <c r="L273" i="1"/>
  <c r="M273" i="1" s="1"/>
  <c r="L272" i="1"/>
  <c r="M272" i="1" s="1"/>
  <c r="L271" i="1" l="1"/>
  <c r="L555" i="1" l="1"/>
  <c r="M555" i="1" s="1"/>
  <c r="L554" i="1"/>
  <c r="M554" i="1" s="1"/>
  <c r="L553" i="1"/>
  <c r="M553" i="1" s="1"/>
  <c r="K478" i="3" l="1"/>
  <c r="K477" i="3"/>
  <c r="K476" i="3"/>
  <c r="K475" i="3"/>
  <c r="K474" i="3"/>
  <c r="K473" i="3"/>
  <c r="L488" i="1"/>
  <c r="M488" i="1" s="1"/>
  <c r="L487" i="1"/>
  <c r="M487" i="1" s="1"/>
  <c r="L486" i="1"/>
  <c r="M486" i="1" s="1"/>
  <c r="L485" i="1"/>
  <c r="M485" i="1" s="1"/>
  <c r="L104" i="1"/>
  <c r="M104" i="1" s="1"/>
  <c r="L103" i="1"/>
  <c r="L102" i="1" l="1"/>
  <c r="K472" i="3"/>
  <c r="L484" i="1"/>
  <c r="M103" i="1"/>
  <c r="L345" i="1"/>
  <c r="M345" i="1" s="1"/>
  <c r="L344" i="1"/>
  <c r="M344" i="1" s="1"/>
  <c r="L343" i="1"/>
  <c r="M343" i="1" s="1"/>
  <c r="L342" i="1"/>
  <c r="M342" i="1" s="1"/>
  <c r="L341" i="1"/>
  <c r="M341" i="1" s="1"/>
  <c r="L340" i="1" l="1"/>
  <c r="L354" i="2" l="1"/>
  <c r="M354" i="2" s="1"/>
  <c r="L353" i="2"/>
  <c r="M353" i="2" s="1"/>
  <c r="L352" i="2"/>
  <c r="M352" i="2" s="1"/>
  <c r="L351" i="2"/>
  <c r="M351" i="2" s="1"/>
  <c r="L350" i="2"/>
  <c r="M350" i="2" s="1"/>
  <c r="L349" i="2"/>
  <c r="M349" i="2" s="1"/>
  <c r="L348" i="2" l="1"/>
  <c r="K157" i="3"/>
  <c r="K156" i="3"/>
  <c r="K155" i="3"/>
  <c r="K154" i="3"/>
  <c r="K153" i="3"/>
  <c r="K152" i="3"/>
  <c r="K151" i="3" l="1"/>
  <c r="K183" i="3"/>
  <c r="K182" i="3"/>
  <c r="K181" i="3"/>
  <c r="K180" i="3"/>
  <c r="K179" i="3"/>
  <c r="K178" i="3"/>
  <c r="L874" i="1"/>
  <c r="L873" i="1"/>
  <c r="M873" i="1" s="1"/>
  <c r="K150" i="3"/>
  <c r="K149" i="3"/>
  <c r="K148" i="3"/>
  <c r="K147" i="3"/>
  <c r="K146" i="3"/>
  <c r="K145" i="3"/>
  <c r="K122" i="3"/>
  <c r="K121" i="3"/>
  <c r="K120" i="3"/>
  <c r="K119" i="3"/>
  <c r="K118" i="3"/>
  <c r="K117" i="3"/>
  <c r="L763" i="1"/>
  <c r="M763" i="1" s="1"/>
  <c r="L762" i="1"/>
  <c r="L761" i="1"/>
  <c r="M761" i="1" s="1"/>
  <c r="K144" i="3" l="1"/>
  <c r="K177" i="3"/>
  <c r="K116" i="3"/>
  <c r="L872" i="1"/>
  <c r="L760" i="1"/>
  <c r="M762" i="1"/>
  <c r="L593" i="3"/>
  <c r="L621" i="3"/>
  <c r="L587" i="3"/>
  <c r="L640" i="2"/>
  <c r="M640" i="2" s="1"/>
  <c r="L639" i="2"/>
  <c r="L638" i="2"/>
  <c r="M638" i="2" s="1"/>
  <c r="L637" i="2" l="1"/>
  <c r="M639" i="2"/>
  <c r="L665" i="2"/>
  <c r="L660" i="2"/>
  <c r="M660" i="2" s="1"/>
  <c r="L661" i="2"/>
  <c r="M661" i="2" s="1"/>
  <c r="L662" i="2"/>
  <c r="M662" i="2" s="1"/>
  <c r="L663" i="2"/>
  <c r="M663" i="2" s="1"/>
  <c r="L664" i="2"/>
  <c r="M664" i="2" s="1"/>
  <c r="L659" i="2"/>
  <c r="M659" i="2" s="1"/>
  <c r="L658" i="2" l="1"/>
  <c r="M665" i="2"/>
  <c r="L388" i="2" l="1"/>
  <c r="M388" i="2" s="1"/>
  <c r="L389" i="2"/>
  <c r="M389" i="2" s="1"/>
  <c r="K73" i="4" l="1"/>
  <c r="L73" i="4" s="1"/>
  <c r="L601" i="1"/>
  <c r="M601" i="1" s="1"/>
  <c r="L620" i="1"/>
  <c r="M620" i="1" s="1"/>
  <c r="L92" i="1"/>
  <c r="M92" i="1" s="1"/>
  <c r="L91" i="1"/>
  <c r="M91" i="1" s="1"/>
  <c r="L90" i="1" l="1"/>
  <c r="K15" i="3"/>
  <c r="L606" i="2"/>
  <c r="M606" i="2" s="1"/>
  <c r="L607" i="1" l="1"/>
  <c r="M607" i="1" s="1"/>
  <c r="L606" i="1"/>
  <c r="M606" i="1" s="1"/>
  <c r="L605" i="1"/>
  <c r="M605" i="1" s="1"/>
  <c r="L604" i="1"/>
  <c r="M604" i="1" s="1"/>
  <c r="L603" i="1" l="1"/>
  <c r="L610" i="1" l="1"/>
  <c r="M610" i="1" s="1"/>
  <c r="L611" i="1"/>
  <c r="M611" i="1" s="1"/>
  <c r="L612" i="1"/>
  <c r="M612" i="1" s="1"/>
  <c r="L613" i="1"/>
  <c r="M613" i="1" s="1"/>
  <c r="L609" i="1" l="1"/>
  <c r="K268" i="3" l="1"/>
  <c r="K267" i="3"/>
  <c r="K266" i="3"/>
  <c r="K265" i="3"/>
  <c r="K264" i="3"/>
  <c r="L745" i="1"/>
  <c r="M745" i="1" s="1"/>
  <c r="L744" i="1"/>
  <c r="M744" i="1" s="1"/>
  <c r="L743" i="1"/>
  <c r="M743" i="1" s="1"/>
  <c r="L742" i="1"/>
  <c r="M742" i="1" s="1"/>
  <c r="K83" i="4"/>
  <c r="L83" i="4" s="1"/>
  <c r="K82" i="4"/>
  <c r="L82" i="4" s="1"/>
  <c r="K81" i="4"/>
  <c r="L81" i="4" s="1"/>
  <c r="K80" i="4"/>
  <c r="L80" i="4" s="1"/>
  <c r="K263" i="3" l="1"/>
  <c r="L741" i="1"/>
  <c r="L624" i="1" l="1"/>
  <c r="M624" i="1" s="1"/>
  <c r="L625" i="1"/>
  <c r="M625" i="1" s="1"/>
  <c r="L626" i="1"/>
  <c r="M626" i="1" s="1"/>
  <c r="L627" i="1"/>
  <c r="M627" i="1" s="1"/>
  <c r="L619" i="1"/>
  <c r="M619" i="1" s="1"/>
  <c r="L618" i="1"/>
  <c r="M618" i="1" s="1"/>
  <c r="L617" i="1"/>
  <c r="M617" i="1" s="1"/>
  <c r="L616" i="1"/>
  <c r="L750" i="1"/>
  <c r="M750" i="1" s="1"/>
  <c r="L749" i="1"/>
  <c r="L748" i="1"/>
  <c r="M748" i="1" s="1"/>
  <c r="L740" i="1"/>
  <c r="M740" i="1" s="1"/>
  <c r="L739" i="1"/>
  <c r="M739" i="1" s="1"/>
  <c r="L738" i="1"/>
  <c r="L737" i="1"/>
  <c r="M737" i="1" l="1"/>
  <c r="L736" i="1"/>
  <c r="L615" i="1"/>
  <c r="M616" i="1"/>
  <c r="L747" i="1"/>
  <c r="M749" i="1"/>
  <c r="M738" i="1"/>
  <c r="L605" i="3"/>
  <c r="L598" i="3"/>
  <c r="L579" i="3"/>
  <c r="K568" i="3" l="1"/>
  <c r="K551" i="3"/>
  <c r="L653" i="2" l="1"/>
  <c r="M653" i="2" s="1"/>
  <c r="L654" i="2"/>
  <c r="M654" i="2" s="1"/>
  <c r="L652" i="2"/>
  <c r="L651" i="2" l="1"/>
  <c r="M652" i="2"/>
  <c r="L799" i="1" l="1"/>
  <c r="M799" i="1" s="1"/>
  <c r="L798" i="1"/>
  <c r="M798" i="1" s="1"/>
  <c r="L448" i="2"/>
  <c r="M448" i="2" s="1"/>
  <c r="L447" i="2"/>
  <c r="M447" i="2" s="1"/>
  <c r="L446" i="2"/>
  <c r="M446" i="2" s="1"/>
  <c r="L445" i="2"/>
  <c r="M445" i="2" s="1"/>
  <c r="L444" i="2"/>
  <c r="M444" i="2" s="1"/>
  <c r="L443" i="2"/>
  <c r="M443" i="2" s="1"/>
  <c r="L442" i="2"/>
  <c r="L797" i="1" l="1"/>
  <c r="L441" i="2"/>
  <c r="M442" i="2"/>
  <c r="L289" i="1" l="1"/>
  <c r="M289" i="1" s="1"/>
  <c r="L288" i="1"/>
  <c r="M288" i="1" s="1"/>
  <c r="L287" i="1"/>
  <c r="M287" i="1" s="1"/>
  <c r="L286" i="1"/>
  <c r="M286" i="1" s="1"/>
  <c r="L285" i="1"/>
  <c r="M285" i="1" s="1"/>
  <c r="L623" i="1"/>
  <c r="M623" i="1" l="1"/>
  <c r="L622" i="1"/>
  <c r="L284" i="1"/>
  <c r="L270" i="2"/>
  <c r="M270" i="2" s="1"/>
  <c r="L269" i="2"/>
  <c r="M269" i="2" s="1"/>
  <c r="L268" i="2"/>
  <c r="M268" i="2" s="1"/>
  <c r="L267" i="2"/>
  <c r="M267" i="2" s="1"/>
  <c r="L266" i="2"/>
  <c r="M266" i="2" s="1"/>
  <c r="L265" i="2"/>
  <c r="M265" i="2" s="1"/>
  <c r="L264" i="2"/>
  <c r="M264" i="2" s="1"/>
  <c r="L263" i="2" l="1"/>
  <c r="K322" i="3"/>
  <c r="K315" i="3"/>
  <c r="K316" i="3"/>
  <c r="K314" i="3"/>
  <c r="K313" i="3"/>
  <c r="K312" i="3"/>
  <c r="K311" i="3"/>
  <c r="K310" i="3" l="1"/>
  <c r="K323" i="3" l="1"/>
  <c r="K321" i="3"/>
  <c r="K320" i="3"/>
  <c r="K319" i="3"/>
  <c r="K318" i="3"/>
  <c r="K212" i="3"/>
  <c r="K211" i="3"/>
  <c r="K210" i="3"/>
  <c r="K209" i="3"/>
  <c r="K208" i="3"/>
  <c r="K207" i="3"/>
  <c r="K317" i="3" l="1"/>
  <c r="K206" i="3"/>
  <c r="K68" i="4"/>
  <c r="L68" i="4" s="1"/>
  <c r="L593" i="1"/>
  <c r="M593" i="1" s="1"/>
  <c r="L455" i="2" l="1"/>
  <c r="M455" i="2" s="1"/>
  <c r="L454" i="2"/>
  <c r="M454" i="2" s="1"/>
  <c r="L453" i="2"/>
  <c r="M453" i="2" s="1"/>
  <c r="L452" i="2"/>
  <c r="M452" i="2" s="1"/>
  <c r="L451" i="2"/>
  <c r="L450" i="2"/>
  <c r="M450" i="2" s="1"/>
  <c r="L449" i="2" l="1"/>
  <c r="M451" i="2"/>
  <c r="L666" i="1" l="1"/>
  <c r="M666" i="1" s="1"/>
  <c r="L665" i="1"/>
  <c r="M665" i="1" s="1"/>
  <c r="L664" i="1"/>
  <c r="M664" i="1" s="1"/>
  <c r="L663" i="1"/>
  <c r="M663" i="1" s="1"/>
  <c r="L662" i="1"/>
  <c r="M662" i="1" s="1"/>
  <c r="L645" i="1"/>
  <c r="M645" i="1" s="1"/>
  <c r="L644" i="1"/>
  <c r="M644" i="1" s="1"/>
  <c r="L643" i="1"/>
  <c r="M643" i="1" s="1"/>
  <c r="L642" i="1"/>
  <c r="M642" i="1" s="1"/>
  <c r="L641" i="1"/>
  <c r="M641" i="1" s="1"/>
  <c r="L491" i="1"/>
  <c r="M491" i="1" s="1"/>
  <c r="L469" i="1"/>
  <c r="M469" i="1" s="1"/>
  <c r="L468" i="1"/>
  <c r="M468" i="1" s="1"/>
  <c r="L467" i="1"/>
  <c r="M467" i="1" s="1"/>
  <c r="L466" i="1"/>
  <c r="M466" i="1" s="1"/>
  <c r="L451" i="1"/>
  <c r="M451" i="1" s="1"/>
  <c r="L450" i="1"/>
  <c r="M450" i="1" s="1"/>
  <c r="L402" i="1"/>
  <c r="M402" i="1" s="1"/>
  <c r="L401" i="1"/>
  <c r="M401" i="1" s="1"/>
  <c r="L400" i="1"/>
  <c r="M400" i="1" s="1"/>
  <c r="L399" i="1"/>
  <c r="M399" i="1" s="1"/>
  <c r="L255" i="1"/>
  <c r="M255" i="1" s="1"/>
  <c r="L254" i="1"/>
  <c r="M254" i="1" s="1"/>
  <c r="L253" i="1"/>
  <c r="M253" i="1" s="1"/>
  <c r="L252" i="1"/>
  <c r="M252" i="1" s="1"/>
  <c r="L251" i="1"/>
  <c r="M251" i="1" s="1"/>
  <c r="L661" i="1" l="1"/>
  <c r="L449" i="1"/>
  <c r="L640" i="1"/>
  <c r="L465" i="1"/>
  <c r="L398" i="1"/>
  <c r="L250" i="1"/>
  <c r="K303" i="3"/>
  <c r="K302" i="3"/>
  <c r="K301" i="3"/>
  <c r="K300" i="3"/>
  <c r="K299" i="3"/>
  <c r="K298" i="3"/>
  <c r="K297" i="3"/>
  <c r="K296" i="3"/>
  <c r="K294" i="3"/>
  <c r="K293" i="3"/>
  <c r="K292" i="3"/>
  <c r="K291" i="3"/>
  <c r="K290" i="3"/>
  <c r="K289" i="3"/>
  <c r="K288" i="3"/>
  <c r="K287" i="3"/>
  <c r="K277" i="3"/>
  <c r="K276" i="3"/>
  <c r="K275" i="3"/>
  <c r="K274" i="3"/>
  <c r="K273" i="3"/>
  <c r="K272" i="3"/>
  <c r="K271" i="3"/>
  <c r="K270" i="3" l="1"/>
  <c r="K295" i="3"/>
  <c r="K286" i="3"/>
  <c r="L632" i="1"/>
  <c r="M632" i="1" s="1"/>
  <c r="L670" i="1"/>
  <c r="M670" i="1" s="1"/>
  <c r="L439" i="1" l="1"/>
  <c r="M439" i="1" s="1"/>
  <c r="L438" i="1"/>
  <c r="M438" i="1" s="1"/>
  <c r="L437" i="1"/>
  <c r="M437" i="1" s="1"/>
  <c r="L436" i="1" l="1"/>
  <c r="L371" i="1" l="1"/>
  <c r="L370" i="1" s="1"/>
  <c r="L372" i="1"/>
  <c r="M371" i="1" l="1"/>
  <c r="K262" i="3" l="1"/>
  <c r="K261" i="3"/>
  <c r="K260" i="3"/>
  <c r="K259" i="3"/>
  <c r="K258" i="3"/>
  <c r="K257" i="3"/>
  <c r="K324" i="3" l="1"/>
  <c r="L37" i="2"/>
  <c r="M37" i="2" s="1"/>
  <c r="L38" i="2"/>
  <c r="M38" i="2" s="1"/>
  <c r="L36" i="2"/>
  <c r="M36" i="2" s="1"/>
  <c r="L35" i="2"/>
  <c r="M35" i="2" s="1"/>
  <c r="L34" i="2"/>
  <c r="M34" i="2" s="1"/>
  <c r="L33" i="2"/>
  <c r="M33" i="2" s="1"/>
  <c r="L715" i="1"/>
  <c r="M715" i="1" s="1"/>
  <c r="L714" i="1"/>
  <c r="M714" i="1" s="1"/>
  <c r="L713" i="1"/>
  <c r="M713" i="1" s="1"/>
  <c r="L712" i="1"/>
  <c r="M712" i="1" s="1"/>
  <c r="L709" i="1"/>
  <c r="M709" i="1" s="1"/>
  <c r="L708" i="1"/>
  <c r="M708" i="1" s="1"/>
  <c r="L707" i="1"/>
  <c r="M707" i="1" s="1"/>
  <c r="L706" i="1"/>
  <c r="M706" i="1" s="1"/>
  <c r="L702" i="1"/>
  <c r="M702" i="1" s="1"/>
  <c r="L701" i="1"/>
  <c r="M701" i="1" s="1"/>
  <c r="L700" i="1"/>
  <c r="M700" i="1" s="1"/>
  <c r="L699" i="1"/>
  <c r="L559" i="1"/>
  <c r="M559" i="1" s="1"/>
  <c r="L560" i="1"/>
  <c r="M560" i="1" s="1"/>
  <c r="L561" i="1"/>
  <c r="M561" i="1" s="1"/>
  <c r="L562" i="1"/>
  <c r="M562" i="1" s="1"/>
  <c r="L563" i="1"/>
  <c r="M563" i="1" s="1"/>
  <c r="L507" i="1"/>
  <c r="M507" i="1" s="1"/>
  <c r="L506" i="1"/>
  <c r="M506" i="1" s="1"/>
  <c r="L505" i="1"/>
  <c r="M505" i="1" s="1"/>
  <c r="L504" i="1"/>
  <c r="M504" i="1" s="1"/>
  <c r="L85" i="1"/>
  <c r="M85" i="1" s="1"/>
  <c r="L84" i="1"/>
  <c r="L83" i="1" l="1"/>
  <c r="M699" i="1"/>
  <c r="L698" i="1"/>
  <c r="L32" i="2"/>
  <c r="L711" i="1"/>
  <c r="L705" i="1"/>
  <c r="L558" i="1"/>
  <c r="L503" i="1"/>
  <c r="M84" i="1"/>
  <c r="L318" i="1"/>
  <c r="M318" i="1" s="1"/>
  <c r="L319" i="1"/>
  <c r="M319" i="1" s="1"/>
  <c r="L314" i="1"/>
  <c r="M314" i="1" s="1"/>
  <c r="L313" i="1"/>
  <c r="L312" i="1" l="1"/>
  <c r="L317" i="1"/>
  <c r="M313" i="1"/>
  <c r="L674" i="1"/>
  <c r="M674" i="1" s="1"/>
  <c r="L673" i="1"/>
  <c r="M673" i="1" s="1"/>
  <c r="L672" i="1"/>
  <c r="M672" i="1" s="1"/>
  <c r="L671" i="1"/>
  <c r="M671" i="1" l="1"/>
  <c r="L669" i="1"/>
  <c r="L176" i="2"/>
  <c r="L182" i="2"/>
  <c r="M182" i="2" s="1"/>
  <c r="L191" i="2"/>
  <c r="M191" i="2" s="1"/>
  <c r="L190" i="2"/>
  <c r="M190" i="2" s="1"/>
  <c r="L189" i="2"/>
  <c r="M189" i="2" s="1"/>
  <c r="L188" i="2"/>
  <c r="M188" i="2" s="1"/>
  <c r="L187" i="2"/>
  <c r="M187" i="2" s="1"/>
  <c r="L186" i="2"/>
  <c r="M186" i="2" s="1"/>
  <c r="L185" i="2"/>
  <c r="M185" i="2" s="1"/>
  <c r="L392" i="1" l="1"/>
  <c r="M392" i="1" s="1"/>
  <c r="L391" i="1"/>
  <c r="M391" i="1" s="1"/>
  <c r="L390" i="1"/>
  <c r="M390" i="1" s="1"/>
  <c r="L389" i="1"/>
  <c r="L432" i="1"/>
  <c r="M432" i="1" s="1"/>
  <c r="L431" i="1"/>
  <c r="M431" i="1" s="1"/>
  <c r="L430" i="1"/>
  <c r="M430" i="1" s="1"/>
  <c r="L388" i="1" l="1"/>
  <c r="M389" i="1"/>
  <c r="L429" i="1"/>
  <c r="M68" i="1" l="1"/>
  <c r="L67" i="1"/>
  <c r="M67" i="1" s="1"/>
  <c r="L66" i="1"/>
  <c r="M66" i="1" s="1"/>
  <c r="L65" i="1"/>
  <c r="M65" i="1" s="1"/>
  <c r="L64" i="1"/>
  <c r="M64" i="1" s="1"/>
  <c r="L63" i="1" l="1"/>
  <c r="L605" i="2"/>
  <c r="M605" i="2" s="1"/>
  <c r="L604" i="2"/>
  <c r="M604" i="2" s="1"/>
  <c r="L603" i="2"/>
  <c r="M603" i="2" s="1"/>
  <c r="L602" i="2"/>
  <c r="L601" i="2" l="1"/>
  <c r="M602" i="2"/>
  <c r="L570" i="1"/>
  <c r="M570" i="1" s="1"/>
  <c r="L569" i="1"/>
  <c r="M569" i="1" s="1"/>
  <c r="L568" i="1"/>
  <c r="L567" i="1"/>
  <c r="M567" i="1" s="1"/>
  <c r="L566" i="1"/>
  <c r="M566" i="1" s="1"/>
  <c r="L614" i="2"/>
  <c r="M614" i="2" s="1"/>
  <c r="L613" i="2"/>
  <c r="M613" i="2" s="1"/>
  <c r="L612" i="2"/>
  <c r="M612" i="2" s="1"/>
  <c r="L611" i="2"/>
  <c r="M611" i="2" s="1"/>
  <c r="L610" i="2"/>
  <c r="M610" i="2" s="1"/>
  <c r="L609" i="2"/>
  <c r="M609" i="2" s="1"/>
  <c r="L565" i="1" l="1"/>
  <c r="M568" i="1"/>
  <c r="L608" i="2"/>
  <c r="L147" i="2"/>
  <c r="M147" i="2" s="1"/>
  <c r="L146" i="2"/>
  <c r="M146" i="2" s="1"/>
  <c r="L145" i="2"/>
  <c r="M145" i="2" s="1"/>
  <c r="L144" i="2"/>
  <c r="M144" i="2" s="1"/>
  <c r="L143" i="2"/>
  <c r="M143" i="2" l="1"/>
  <c r="K78" i="4"/>
  <c r="L78" i="4" s="1"/>
  <c r="K77" i="4"/>
  <c r="L77" i="4" s="1"/>
  <c r="K76" i="4"/>
  <c r="L76" i="4" s="1"/>
  <c r="K75" i="4"/>
  <c r="L75" i="4" s="1"/>
  <c r="K89" i="4" l="1"/>
  <c r="L89" i="4" s="1"/>
  <c r="K88" i="4"/>
  <c r="L88" i="4" s="1"/>
  <c r="K87" i="4"/>
  <c r="L87" i="4" s="1"/>
  <c r="K86" i="4"/>
  <c r="L86" i="4" s="1"/>
  <c r="K85" i="4"/>
  <c r="L85" i="4" s="1"/>
  <c r="L380" i="2"/>
  <c r="M380" i="2" s="1"/>
  <c r="L379" i="2"/>
  <c r="M379" i="2" s="1"/>
  <c r="L378" i="2"/>
  <c r="M378" i="2" s="1"/>
  <c r="L377" i="2"/>
  <c r="M377" i="2" s="1"/>
  <c r="L376" i="2"/>
  <c r="M376" i="2" s="1"/>
  <c r="L375" i="2"/>
  <c r="M375" i="2" s="1"/>
  <c r="L374" i="2"/>
  <c r="M374" i="2" s="1"/>
  <c r="L107" i="2"/>
  <c r="M107" i="2" s="1"/>
  <c r="L106" i="2"/>
  <c r="M106" i="2" s="1"/>
  <c r="L105" i="2"/>
  <c r="M105" i="2" s="1"/>
  <c r="L104" i="2"/>
  <c r="M104" i="2" s="1"/>
  <c r="L103" i="2"/>
  <c r="M103" i="2" s="1"/>
  <c r="L102" i="2"/>
  <c r="M102" i="2" s="1"/>
  <c r="L101" i="2"/>
  <c r="M101" i="2" s="1"/>
  <c r="L794" i="1"/>
  <c r="L296" i="1"/>
  <c r="M296" i="1" s="1"/>
  <c r="L295" i="1"/>
  <c r="M295" i="1" s="1"/>
  <c r="L294" i="1"/>
  <c r="M294" i="1" s="1"/>
  <c r="L293" i="1"/>
  <c r="M293" i="1" s="1"/>
  <c r="L292" i="1"/>
  <c r="L620" i="2"/>
  <c r="M620" i="2" s="1"/>
  <c r="L598" i="2"/>
  <c r="M598" i="2" s="1"/>
  <c r="L597" i="2"/>
  <c r="M597" i="2" s="1"/>
  <c r="L596" i="2"/>
  <c r="M596" i="2" s="1"/>
  <c r="L595" i="2"/>
  <c r="M595" i="2" s="1"/>
  <c r="L594" i="2" l="1"/>
  <c r="M292" i="1"/>
  <c r="L291" i="1"/>
  <c r="L373" i="2"/>
  <c r="M794" i="1"/>
  <c r="L621" i="2"/>
  <c r="M621" i="2" s="1"/>
  <c r="L619" i="2"/>
  <c r="M619" i="2" s="1"/>
  <c r="L618" i="2"/>
  <c r="M618" i="2" s="1"/>
  <c r="L617" i="2"/>
  <c r="L616" i="2"/>
  <c r="M616" i="2" l="1"/>
  <c r="L615" i="2"/>
  <c r="M617" i="2"/>
  <c r="L600" i="1" l="1"/>
  <c r="M600" i="1" s="1"/>
  <c r="L599" i="1"/>
  <c r="M599" i="1" s="1"/>
  <c r="L598" i="1"/>
  <c r="M598" i="1" s="1"/>
  <c r="L597" i="1"/>
  <c r="L61" i="1"/>
  <c r="M61" i="1" s="1"/>
  <c r="L60" i="1"/>
  <c r="M60" i="1" s="1"/>
  <c r="L59" i="1"/>
  <c r="M59" i="1" s="1"/>
  <c r="L58" i="1"/>
  <c r="M58" i="1" s="1"/>
  <c r="L57" i="1"/>
  <c r="K483" i="3"/>
  <c r="L483" i="3" s="1"/>
  <c r="K484" i="3"/>
  <c r="L484" i="3" s="1"/>
  <c r="K485" i="3"/>
  <c r="L485" i="3" s="1"/>
  <c r="K255" i="3"/>
  <c r="K254" i="3"/>
  <c r="K253" i="3"/>
  <c r="K252" i="3"/>
  <c r="K251" i="3"/>
  <c r="L557" i="2"/>
  <c r="M557" i="2" s="1"/>
  <c r="L556" i="2"/>
  <c r="M556" i="2" s="1"/>
  <c r="L555" i="2"/>
  <c r="M555" i="2" s="1"/>
  <c r="L554" i="2"/>
  <c r="M554" i="2" s="1"/>
  <c r="L553" i="2"/>
  <c r="L552" i="2"/>
  <c r="M552" i="2" s="1"/>
  <c r="L46" i="2"/>
  <c r="M46" i="2" s="1"/>
  <c r="M597" i="1" l="1"/>
  <c r="L596" i="1"/>
  <c r="L551" i="2"/>
  <c r="L56" i="1"/>
  <c r="M57" i="1"/>
  <c r="M553" i="2"/>
  <c r="L592" i="2"/>
  <c r="M592" i="2" s="1"/>
  <c r="L593" i="2"/>
  <c r="M593" i="2" s="1"/>
  <c r="K84" i="3" l="1"/>
  <c r="L500" i="1" l="1"/>
  <c r="M500" i="1" s="1"/>
  <c r="L499" i="1"/>
  <c r="M499" i="1" s="1"/>
  <c r="L498" i="1"/>
  <c r="M498" i="1" s="1"/>
  <c r="L497" i="1"/>
  <c r="M497" i="1" s="1"/>
  <c r="K248" i="3"/>
  <c r="K308" i="3"/>
  <c r="K307" i="3"/>
  <c r="K306" i="3"/>
  <c r="K305" i="3"/>
  <c r="K304" i="3" l="1"/>
  <c r="L496" i="1"/>
  <c r="L229" i="2"/>
  <c r="M229" i="2" s="1"/>
  <c r="L228" i="2"/>
  <c r="M228" i="2" s="1"/>
  <c r="L227" i="2"/>
  <c r="M227" i="2" s="1"/>
  <c r="L226" i="2"/>
  <c r="M226" i="2" s="1"/>
  <c r="L225" i="2"/>
  <c r="M225" i="2" s="1"/>
  <c r="L224" i="2"/>
  <c r="M224" i="2" s="1"/>
  <c r="L223" i="2"/>
  <c r="M223" i="2" s="1"/>
  <c r="L222" i="2"/>
  <c r="M222" i="2" s="1"/>
  <c r="L236" i="2"/>
  <c r="M236" i="2" s="1"/>
  <c r="L237" i="2"/>
  <c r="M237" i="2" s="1"/>
  <c r="L238" i="2"/>
  <c r="M238" i="2" s="1"/>
  <c r="L246" i="2"/>
  <c r="M246" i="2" s="1"/>
  <c r="L245" i="2"/>
  <c r="M245" i="2" s="1"/>
  <c r="L244" i="2"/>
  <c r="M244" i="2" s="1"/>
  <c r="L243" i="2"/>
  <c r="M243" i="2" s="1"/>
  <c r="L242" i="2"/>
  <c r="M242" i="2" s="1"/>
  <c r="L241" i="2"/>
  <c r="M241" i="2" s="1"/>
  <c r="L240" i="2"/>
  <c r="M240" i="2" s="1"/>
  <c r="L221" i="2" l="1"/>
  <c r="L239" i="2"/>
  <c r="L178" i="1"/>
  <c r="M178" i="1" s="1"/>
  <c r="L177" i="1"/>
  <c r="M177" i="1" s="1"/>
  <c r="L176" i="1"/>
  <c r="M176" i="1" s="1"/>
  <c r="L175" i="1"/>
  <c r="M175" i="1" s="1"/>
  <c r="L174" i="1"/>
  <c r="M174" i="1" s="1"/>
  <c r="L171" i="1"/>
  <c r="M171" i="1" s="1"/>
  <c r="L170" i="1"/>
  <c r="M170" i="1" s="1"/>
  <c r="L169" i="1"/>
  <c r="M169" i="1" s="1"/>
  <c r="L168" i="1"/>
  <c r="M168" i="1" s="1"/>
  <c r="L167" i="1"/>
  <c r="L166" i="1" l="1"/>
  <c r="L173" i="1"/>
  <c r="M167" i="1"/>
  <c r="L769" i="1"/>
  <c r="L768" i="1"/>
  <c r="M768" i="1" s="1"/>
  <c r="L767" i="1"/>
  <c r="L584" i="2"/>
  <c r="M584" i="2" s="1"/>
  <c r="M769" i="1" l="1"/>
  <c r="L766" i="1"/>
  <c r="M767" i="1"/>
  <c r="L526" i="2"/>
  <c r="M526" i="2" s="1"/>
  <c r="L525" i="2"/>
  <c r="M525" i="2" s="1"/>
  <c r="L524" i="2"/>
  <c r="M524" i="2" s="1"/>
  <c r="L523" i="2"/>
  <c r="M523" i="2" s="1"/>
  <c r="L522" i="2"/>
  <c r="M522" i="2" s="1"/>
  <c r="L521" i="2"/>
  <c r="M521" i="2" s="1"/>
  <c r="L520" i="2"/>
  <c r="M520" i="2" s="1"/>
  <c r="L519" i="2"/>
  <c r="M519" i="2" s="1"/>
  <c r="L518" i="2"/>
  <c r="M518" i="2" s="1"/>
  <c r="L517" i="2" l="1"/>
  <c r="K569" i="3" l="1"/>
  <c r="K567" i="3"/>
  <c r="K566" i="3"/>
  <c r="L566" i="3" s="1"/>
  <c r="K565" i="3"/>
  <c r="K564" i="3"/>
  <c r="K563" i="3"/>
  <c r="K562" i="3"/>
  <c r="K500" i="3" l="1"/>
  <c r="K493" i="3"/>
  <c r="K561" i="3"/>
  <c r="L548" i="1" l="1"/>
  <c r="M548" i="1" s="1"/>
  <c r="L552" i="1" l="1"/>
  <c r="L311" i="1"/>
  <c r="M311" i="1" s="1"/>
  <c r="L211" i="2" l="1"/>
  <c r="M211" i="2" s="1"/>
  <c r="L210" i="2"/>
  <c r="M210" i="2" s="1"/>
  <c r="L209" i="2"/>
  <c r="M209" i="2" s="1"/>
  <c r="L208" i="2"/>
  <c r="M208" i="2" s="1"/>
  <c r="L207" i="2"/>
  <c r="M207" i="2" s="1"/>
  <c r="L206" i="2"/>
  <c r="M206" i="2" s="1"/>
  <c r="L205" i="2"/>
  <c r="M205" i="2" s="1"/>
  <c r="L204" i="2"/>
  <c r="L203" i="2" l="1"/>
  <c r="M204" i="2"/>
  <c r="K67" i="4"/>
  <c r="L67" i="4" s="1"/>
  <c r="L592" i="1"/>
  <c r="M592" i="1" s="1"/>
  <c r="K249" i="3" l="1"/>
  <c r="K83" i="3" l="1"/>
  <c r="K82" i="3"/>
  <c r="K81" i="3"/>
  <c r="K80" i="3"/>
  <c r="K79" i="3"/>
  <c r="K78" i="3"/>
  <c r="K77" i="3"/>
  <c r="K76" i="3" l="1"/>
  <c r="L423" i="2"/>
  <c r="M423" i="2" s="1"/>
  <c r="L422" i="2"/>
  <c r="M422" i="2" s="1"/>
  <c r="L421" i="2"/>
  <c r="M421" i="2" s="1"/>
  <c r="L420" i="2"/>
  <c r="M420" i="2" s="1"/>
  <c r="L419" i="2"/>
  <c r="M419" i="2" s="1"/>
  <c r="L418" i="2"/>
  <c r="L417" i="2" l="1"/>
  <c r="M418" i="2"/>
  <c r="K550" i="3" l="1"/>
  <c r="K169" i="4" l="1"/>
  <c r="L169" i="4" s="1"/>
  <c r="K168" i="4"/>
  <c r="L168" i="4" s="1"/>
  <c r="K167" i="4"/>
  <c r="L167" i="4" s="1"/>
  <c r="K166" i="4"/>
  <c r="L166" i="4" s="1"/>
  <c r="K165" i="4"/>
  <c r="L165" i="4" s="1"/>
  <c r="K164" i="4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K148" i="4"/>
  <c r="L148" i="4" s="1"/>
  <c r="K147" i="4"/>
  <c r="L147" i="4" s="1"/>
  <c r="K146" i="4"/>
  <c r="L146" i="4" s="1"/>
  <c r="K145" i="4"/>
  <c r="L145" i="4" s="1"/>
  <c r="K144" i="4"/>
  <c r="L144" i="4" s="1"/>
  <c r="K143" i="4"/>
  <c r="L143" i="4" s="1"/>
  <c r="K142" i="4"/>
  <c r="L142" i="4" s="1"/>
  <c r="K140" i="4"/>
  <c r="L140" i="4" s="1"/>
  <c r="K139" i="4"/>
  <c r="L139" i="4" s="1"/>
  <c r="K138" i="4"/>
  <c r="L138" i="4" s="1"/>
  <c r="K137" i="4"/>
  <c r="L137" i="4" s="1"/>
  <c r="K136" i="4"/>
  <c r="L136" i="4" s="1"/>
  <c r="K135" i="4"/>
  <c r="L135" i="4" s="1"/>
  <c r="K134" i="4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K117" i="4"/>
  <c r="L117" i="4" s="1"/>
  <c r="K116" i="4"/>
  <c r="L116" i="4" s="1"/>
  <c r="K115" i="4"/>
  <c r="L115" i="4" s="1"/>
  <c r="K101" i="4"/>
  <c r="L101" i="4" s="1"/>
  <c r="K100" i="4"/>
  <c r="L100" i="4" s="1"/>
  <c r="K99" i="4"/>
  <c r="L99" i="4" s="1"/>
  <c r="K98" i="4"/>
  <c r="L98" i="4" s="1"/>
  <c r="K97" i="4"/>
  <c r="L97" i="4" s="1"/>
  <c r="K95" i="4"/>
  <c r="L95" i="4" s="1"/>
  <c r="K94" i="4"/>
  <c r="L94" i="4" s="1"/>
  <c r="K93" i="4"/>
  <c r="L93" i="4" s="1"/>
  <c r="K92" i="4"/>
  <c r="L92" i="4" s="1"/>
  <c r="K91" i="4"/>
  <c r="L91" i="4" s="1"/>
  <c r="K72" i="4"/>
  <c r="L72" i="4" s="1"/>
  <c r="K71" i="4"/>
  <c r="L71" i="4" s="1"/>
  <c r="K70" i="4"/>
  <c r="K66" i="4"/>
  <c r="L66" i="4" s="1"/>
  <c r="K65" i="4"/>
  <c r="K64" i="4"/>
  <c r="K58" i="4"/>
  <c r="L58" i="4" s="1"/>
  <c r="K57" i="4"/>
  <c r="L57" i="4" s="1"/>
  <c r="K55" i="4"/>
  <c r="L55" i="4" s="1"/>
  <c r="K54" i="4"/>
  <c r="L54" i="4" s="1"/>
  <c r="K53" i="4"/>
  <c r="L53" i="4" s="1"/>
  <c r="K52" i="4"/>
  <c r="L52" i="4" s="1"/>
  <c r="K51" i="4"/>
  <c r="L51" i="4" s="1"/>
  <c r="K50" i="4"/>
  <c r="L50" i="4" s="1"/>
  <c r="K49" i="4"/>
  <c r="L49" i="4" s="1"/>
  <c r="K48" i="4"/>
  <c r="L48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3" i="4"/>
  <c r="L23" i="4" s="1"/>
  <c r="K22" i="4"/>
  <c r="L22" i="4" s="1"/>
  <c r="K21" i="4"/>
  <c r="L21" i="4" s="1"/>
  <c r="K20" i="4"/>
  <c r="L20" i="4" s="1"/>
  <c r="K19" i="4"/>
  <c r="L19" i="4" s="1"/>
  <c r="K18" i="4"/>
  <c r="L18" i="4" s="1"/>
  <c r="K17" i="4"/>
  <c r="L17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549" i="3"/>
  <c r="L549" i="3" s="1"/>
  <c r="K548" i="3"/>
  <c r="L548" i="3" s="1"/>
  <c r="K547" i="3"/>
  <c r="L547" i="3" s="1"/>
  <c r="K546" i="3"/>
  <c r="L546" i="3" s="1"/>
  <c r="K545" i="3"/>
  <c r="L545" i="3" s="1"/>
  <c r="K482" i="3"/>
  <c r="K481" i="3"/>
  <c r="K480" i="3"/>
  <c r="K247" i="3"/>
  <c r="K246" i="3"/>
  <c r="K245" i="3"/>
  <c r="K244" i="3"/>
  <c r="K243" i="3"/>
  <c r="K233" i="3"/>
  <c r="K232" i="3"/>
  <c r="K231" i="3"/>
  <c r="K230" i="3"/>
  <c r="K229" i="3"/>
  <c r="K228" i="3"/>
  <c r="K227" i="3"/>
  <c r="K457" i="3"/>
  <c r="K456" i="3"/>
  <c r="K455" i="3"/>
  <c r="K454" i="3"/>
  <c r="K453" i="3"/>
  <c r="K452" i="3"/>
  <c r="K204" i="3"/>
  <c r="K203" i="3"/>
  <c r="K202" i="3"/>
  <c r="K201" i="3"/>
  <c r="K200" i="3"/>
  <c r="K199" i="3"/>
  <c r="K190" i="3"/>
  <c r="K189" i="3"/>
  <c r="K188" i="3"/>
  <c r="K187" i="3"/>
  <c r="K186" i="3"/>
  <c r="K185" i="3"/>
  <c r="K164" i="3"/>
  <c r="K163" i="3"/>
  <c r="K162" i="3"/>
  <c r="K161" i="3"/>
  <c r="K160" i="3"/>
  <c r="K159" i="3"/>
  <c r="K106" i="3"/>
  <c r="K105" i="3"/>
  <c r="K104" i="3"/>
  <c r="K103" i="3"/>
  <c r="K102" i="3"/>
  <c r="K100" i="3"/>
  <c r="K99" i="3"/>
  <c r="K98" i="3"/>
  <c r="K97" i="3"/>
  <c r="K96" i="3"/>
  <c r="K95" i="3"/>
  <c r="K94" i="3"/>
  <c r="K92" i="3"/>
  <c r="K91" i="3"/>
  <c r="K90" i="3"/>
  <c r="K89" i="3"/>
  <c r="K88" i="3"/>
  <c r="K87" i="3"/>
  <c r="K86" i="3"/>
  <c r="K32" i="3"/>
  <c r="K31" i="3"/>
  <c r="K30" i="3"/>
  <c r="K29" i="3"/>
  <c r="K28" i="3"/>
  <c r="K27" i="3"/>
  <c r="K26" i="3"/>
  <c r="K24" i="3"/>
  <c r="K23" i="3"/>
  <c r="K22" i="3"/>
  <c r="K21" i="3"/>
  <c r="K20" i="3"/>
  <c r="K19" i="3"/>
  <c r="K18" i="3"/>
  <c r="K17" i="3"/>
  <c r="K14" i="3"/>
  <c r="K13" i="3"/>
  <c r="K12" i="3"/>
  <c r="K11" i="3"/>
  <c r="K10" i="3"/>
  <c r="L624" i="3" s="1"/>
  <c r="K9" i="3"/>
  <c r="K8" i="3"/>
  <c r="L591" i="2"/>
  <c r="L590" i="2"/>
  <c r="M590" i="2" s="1"/>
  <c r="L589" i="2"/>
  <c r="M589" i="2" s="1"/>
  <c r="L588" i="2"/>
  <c r="M588" i="2" s="1"/>
  <c r="L587" i="2"/>
  <c r="L585" i="2"/>
  <c r="M585" i="2" s="1"/>
  <c r="L583" i="2"/>
  <c r="M583" i="2" s="1"/>
  <c r="L582" i="2"/>
  <c r="M582" i="2" s="1"/>
  <c r="L581" i="2"/>
  <c r="M581" i="2" s="1"/>
  <c r="L580" i="2"/>
  <c r="M580" i="2" s="1"/>
  <c r="L579" i="2"/>
  <c r="L577" i="2"/>
  <c r="M577" i="2" s="1"/>
  <c r="L576" i="2"/>
  <c r="M576" i="2" s="1"/>
  <c r="L575" i="2"/>
  <c r="M575" i="2" s="1"/>
  <c r="L574" i="2"/>
  <c r="M574" i="2" s="1"/>
  <c r="L573" i="2"/>
  <c r="M573" i="2" s="1"/>
  <c r="L571" i="2"/>
  <c r="M571" i="2" s="1"/>
  <c r="L564" i="2"/>
  <c r="M564" i="2" s="1"/>
  <c r="L563" i="2"/>
  <c r="M563" i="2" s="1"/>
  <c r="L562" i="2"/>
  <c r="M562" i="2" s="1"/>
  <c r="L561" i="2"/>
  <c r="M561" i="2" s="1"/>
  <c r="L560" i="2"/>
  <c r="M560" i="2" s="1"/>
  <c r="L559" i="2"/>
  <c r="L550" i="2"/>
  <c r="M550" i="2" s="1"/>
  <c r="L549" i="2"/>
  <c r="M549" i="2" s="1"/>
  <c r="L548" i="2"/>
  <c r="M548" i="2" s="1"/>
  <c r="L547" i="2"/>
  <c r="M547" i="2" s="1"/>
  <c r="L546" i="2"/>
  <c r="M546" i="2" s="1"/>
  <c r="L545" i="2"/>
  <c r="M545" i="2" s="1"/>
  <c r="L543" i="2"/>
  <c r="M543" i="2" s="1"/>
  <c r="L542" i="2"/>
  <c r="M542" i="2" s="1"/>
  <c r="L541" i="2"/>
  <c r="M541" i="2" s="1"/>
  <c r="L540" i="2"/>
  <c r="M540" i="2" s="1"/>
  <c r="L539" i="2"/>
  <c r="M539" i="2" s="1"/>
  <c r="L538" i="2"/>
  <c r="M538" i="2" s="1"/>
  <c r="L537" i="2"/>
  <c r="M537" i="2" s="1"/>
  <c r="L536" i="2"/>
  <c r="M536" i="2" s="1"/>
  <c r="L534" i="2"/>
  <c r="M534" i="2" s="1"/>
  <c r="L533" i="2"/>
  <c r="M533" i="2" s="1"/>
  <c r="L532" i="2"/>
  <c r="M532" i="2" s="1"/>
  <c r="L531" i="2"/>
  <c r="M531" i="2" s="1"/>
  <c r="L530" i="2"/>
  <c r="M530" i="2" s="1"/>
  <c r="L529" i="2"/>
  <c r="M529" i="2" s="1"/>
  <c r="L528" i="2"/>
  <c r="L516" i="2"/>
  <c r="M516" i="2" s="1"/>
  <c r="L515" i="2"/>
  <c r="M515" i="2" s="1"/>
  <c r="L514" i="2"/>
  <c r="M514" i="2" s="1"/>
  <c r="L513" i="2"/>
  <c r="M513" i="2" s="1"/>
  <c r="L512" i="2"/>
  <c r="M512" i="2" s="1"/>
  <c r="L511" i="2"/>
  <c r="M511" i="2" s="1"/>
  <c r="L510" i="2"/>
  <c r="L509" i="2"/>
  <c r="M509" i="2" s="1"/>
  <c r="L508" i="2"/>
  <c r="M508" i="2" s="1"/>
  <c r="L506" i="2"/>
  <c r="L505" i="2"/>
  <c r="M505" i="2" s="1"/>
  <c r="L504" i="2"/>
  <c r="M504" i="2" s="1"/>
  <c r="L503" i="2"/>
  <c r="M503" i="2" s="1"/>
  <c r="L502" i="2"/>
  <c r="M502" i="2" s="1"/>
  <c r="L501" i="2"/>
  <c r="M501" i="2" s="1"/>
  <c r="L500" i="2"/>
  <c r="M500" i="2" s="1"/>
  <c r="L499" i="2"/>
  <c r="M499" i="2" s="1"/>
  <c r="L497" i="2"/>
  <c r="M497" i="2" s="1"/>
  <c r="L496" i="2"/>
  <c r="M496" i="2" s="1"/>
  <c r="L495" i="2"/>
  <c r="M495" i="2" s="1"/>
  <c r="L494" i="2"/>
  <c r="M494" i="2" s="1"/>
  <c r="L493" i="2"/>
  <c r="M493" i="2" s="1"/>
  <c r="L492" i="2"/>
  <c r="M492" i="2" s="1"/>
  <c r="L491" i="2"/>
  <c r="M491" i="2" s="1"/>
  <c r="L490" i="2"/>
  <c r="L488" i="2"/>
  <c r="M488" i="2" s="1"/>
  <c r="L487" i="2"/>
  <c r="M487" i="2" s="1"/>
  <c r="L486" i="2"/>
  <c r="M486" i="2" s="1"/>
  <c r="L485" i="2"/>
  <c r="M485" i="2" s="1"/>
  <c r="L484" i="2"/>
  <c r="M484" i="2" s="1"/>
  <c r="L483" i="2"/>
  <c r="M483" i="2" s="1"/>
  <c r="L482" i="2"/>
  <c r="M482" i="2" s="1"/>
  <c r="L481" i="2"/>
  <c r="M481" i="2" s="1"/>
  <c r="L479" i="2"/>
  <c r="M479" i="2" s="1"/>
  <c r="L478" i="2"/>
  <c r="M478" i="2" s="1"/>
  <c r="L477" i="2"/>
  <c r="M477" i="2" s="1"/>
  <c r="L476" i="2"/>
  <c r="M476" i="2" s="1"/>
  <c r="L475" i="2"/>
  <c r="M475" i="2" s="1"/>
  <c r="L474" i="2"/>
  <c r="M474" i="2" s="1"/>
  <c r="L473" i="2"/>
  <c r="M473" i="2" s="1"/>
  <c r="L472" i="2"/>
  <c r="L470" i="2"/>
  <c r="M470" i="2" s="1"/>
  <c r="L469" i="2"/>
  <c r="M469" i="2" s="1"/>
  <c r="L468" i="2"/>
  <c r="M468" i="2" s="1"/>
  <c r="L467" i="2"/>
  <c r="M467" i="2" s="1"/>
  <c r="L466" i="2"/>
  <c r="M466" i="2" s="1"/>
  <c r="L465" i="2"/>
  <c r="L463" i="2"/>
  <c r="M463" i="2" s="1"/>
  <c r="L462" i="2"/>
  <c r="M462" i="2" s="1"/>
  <c r="L461" i="2"/>
  <c r="M461" i="2" s="1"/>
  <c r="L460" i="2"/>
  <c r="M460" i="2" s="1"/>
  <c r="L459" i="2"/>
  <c r="L458" i="2"/>
  <c r="M458" i="2" s="1"/>
  <c r="L456" i="2"/>
  <c r="M456" i="2" s="1"/>
  <c r="L416" i="2"/>
  <c r="M416" i="2" s="1"/>
  <c r="L415" i="2"/>
  <c r="M415" i="2" s="1"/>
  <c r="L414" i="2"/>
  <c r="M414" i="2" s="1"/>
  <c r="L413" i="2"/>
  <c r="M413" i="2" s="1"/>
  <c r="L412" i="2"/>
  <c r="M412" i="2" s="1"/>
  <c r="L411" i="2"/>
  <c r="M411" i="2" s="1"/>
  <c r="L410" i="2"/>
  <c r="M410" i="2" s="1"/>
  <c r="L409" i="2"/>
  <c r="M409" i="2" s="1"/>
  <c r="L398" i="2"/>
  <c r="M398" i="2" s="1"/>
  <c r="L397" i="2"/>
  <c r="M397" i="2" s="1"/>
  <c r="L396" i="2"/>
  <c r="M396" i="2" s="1"/>
  <c r="L395" i="2"/>
  <c r="M395" i="2" s="1"/>
  <c r="L394" i="2"/>
  <c r="M394" i="2" s="1"/>
  <c r="L393" i="2"/>
  <c r="M393" i="2" s="1"/>
  <c r="L392" i="2"/>
  <c r="M392" i="2" s="1"/>
  <c r="L391" i="2"/>
  <c r="M391" i="2" s="1"/>
  <c r="L387" i="2"/>
  <c r="M387" i="2" s="1"/>
  <c r="L386" i="2"/>
  <c r="M386" i="2" s="1"/>
  <c r="L385" i="2"/>
  <c r="M385" i="2" s="1"/>
  <c r="L384" i="2"/>
  <c r="M384" i="2" s="1"/>
  <c r="L383" i="2"/>
  <c r="M383" i="2" s="1"/>
  <c r="L382" i="2"/>
  <c r="L372" i="2"/>
  <c r="M372" i="2" s="1"/>
  <c r="L371" i="2"/>
  <c r="M371" i="2" s="1"/>
  <c r="L370" i="2"/>
  <c r="M370" i="2" s="1"/>
  <c r="L369" i="2"/>
  <c r="M369" i="2" s="1"/>
  <c r="L368" i="2"/>
  <c r="M368" i="2" s="1"/>
  <c r="L367" i="2"/>
  <c r="M367" i="2" s="1"/>
  <c r="L366" i="2"/>
  <c r="M366" i="2" s="1"/>
  <c r="L365" i="2"/>
  <c r="M365" i="2" s="1"/>
  <c r="L424" i="2"/>
  <c r="M424" i="2" s="1"/>
  <c r="L347" i="2"/>
  <c r="M347" i="2" s="1"/>
  <c r="L346" i="2"/>
  <c r="M346" i="2" s="1"/>
  <c r="L345" i="2"/>
  <c r="M345" i="2" s="1"/>
  <c r="L344" i="2"/>
  <c r="M344" i="2" s="1"/>
  <c r="L343" i="2"/>
  <c r="M343" i="2" s="1"/>
  <c r="L342" i="2"/>
  <c r="M342" i="2" s="1"/>
  <c r="L332" i="2"/>
  <c r="M332" i="2" s="1"/>
  <c r="L331" i="2"/>
  <c r="M331" i="2" s="1"/>
  <c r="L330" i="2"/>
  <c r="M330" i="2" s="1"/>
  <c r="L329" i="2"/>
  <c r="M329" i="2" s="1"/>
  <c r="L328" i="2"/>
  <c r="M328" i="2" s="1"/>
  <c r="L327" i="2"/>
  <c r="M327" i="2" s="1"/>
  <c r="L326" i="2"/>
  <c r="M326" i="2" s="1"/>
  <c r="L325" i="2"/>
  <c r="M325" i="2" s="1"/>
  <c r="L323" i="2"/>
  <c r="M323" i="2" s="1"/>
  <c r="L322" i="2"/>
  <c r="M322" i="2" s="1"/>
  <c r="L321" i="2"/>
  <c r="M321" i="2" s="1"/>
  <c r="L320" i="2"/>
  <c r="M320" i="2" s="1"/>
  <c r="L319" i="2"/>
  <c r="M319" i="2" s="1"/>
  <c r="L318" i="2"/>
  <c r="M318" i="2" s="1"/>
  <c r="L317" i="2"/>
  <c r="M317" i="2" s="1"/>
  <c r="L315" i="2"/>
  <c r="M315" i="2" s="1"/>
  <c r="L314" i="2"/>
  <c r="M314" i="2" s="1"/>
  <c r="L313" i="2"/>
  <c r="M313" i="2" s="1"/>
  <c r="L312" i="2"/>
  <c r="M312" i="2" s="1"/>
  <c r="L311" i="2"/>
  <c r="M311" i="2" s="1"/>
  <c r="L310" i="2"/>
  <c r="M310" i="2" s="1"/>
  <c r="L309" i="2"/>
  <c r="M309" i="2" s="1"/>
  <c r="L307" i="2"/>
  <c r="M307" i="2" s="1"/>
  <c r="L306" i="2"/>
  <c r="M306" i="2" s="1"/>
  <c r="L305" i="2"/>
  <c r="M305" i="2" s="1"/>
  <c r="L304" i="2"/>
  <c r="M304" i="2" s="1"/>
  <c r="L303" i="2"/>
  <c r="M303" i="2" s="1"/>
  <c r="L302" i="2"/>
  <c r="M302" i="2" s="1"/>
  <c r="L301" i="2"/>
  <c r="L297" i="2"/>
  <c r="M297" i="2" s="1"/>
  <c r="L296" i="2"/>
  <c r="M296" i="2" s="1"/>
  <c r="L295" i="2"/>
  <c r="M295" i="2" s="1"/>
  <c r="L294" i="2"/>
  <c r="M294" i="2" s="1"/>
  <c r="L293" i="2"/>
  <c r="M293" i="2" s="1"/>
  <c r="L292" i="2"/>
  <c r="M292" i="2" s="1"/>
  <c r="L291" i="2"/>
  <c r="M291" i="2" s="1"/>
  <c r="L288" i="2"/>
  <c r="M288" i="2" s="1"/>
  <c r="L287" i="2"/>
  <c r="M287" i="2" s="1"/>
  <c r="L286" i="2"/>
  <c r="M286" i="2" s="1"/>
  <c r="L285" i="2"/>
  <c r="M285" i="2" s="1"/>
  <c r="L284" i="2"/>
  <c r="M284" i="2" s="1"/>
  <c r="L283" i="2"/>
  <c r="M283" i="2" s="1"/>
  <c r="L282" i="2"/>
  <c r="L281" i="2"/>
  <c r="M281" i="2" s="1"/>
  <c r="L299" i="2"/>
  <c r="M299" i="2" s="1"/>
  <c r="L298" i="2"/>
  <c r="M298" i="2" s="1"/>
  <c r="L279" i="2"/>
  <c r="M279" i="2" s="1"/>
  <c r="L278" i="2"/>
  <c r="M278" i="2" s="1"/>
  <c r="L277" i="2"/>
  <c r="M277" i="2" s="1"/>
  <c r="L276" i="2"/>
  <c r="M276" i="2" s="1"/>
  <c r="L275" i="2"/>
  <c r="M275" i="2" s="1"/>
  <c r="L274" i="2"/>
  <c r="M274" i="2" s="1"/>
  <c r="L273" i="2"/>
  <c r="M273" i="2" s="1"/>
  <c r="L272" i="2"/>
  <c r="L235" i="2"/>
  <c r="M235" i="2" s="1"/>
  <c r="L234" i="2"/>
  <c r="M234" i="2" s="1"/>
  <c r="L233" i="2"/>
  <c r="M233" i="2" s="1"/>
  <c r="L232" i="2"/>
  <c r="M232" i="2" s="1"/>
  <c r="L231" i="2"/>
  <c r="L220" i="2"/>
  <c r="M220" i="2" s="1"/>
  <c r="L219" i="2"/>
  <c r="M219" i="2" s="1"/>
  <c r="L218" i="2"/>
  <c r="M218" i="2" s="1"/>
  <c r="L217" i="2"/>
  <c r="M217" i="2" s="1"/>
  <c r="L216" i="2"/>
  <c r="M216" i="2" s="1"/>
  <c r="L215" i="2"/>
  <c r="M215" i="2" s="1"/>
  <c r="L214" i="2"/>
  <c r="M214" i="2" s="1"/>
  <c r="L213" i="2"/>
  <c r="L202" i="2"/>
  <c r="M202" i="2" s="1"/>
  <c r="L201" i="2"/>
  <c r="M201" i="2" s="1"/>
  <c r="L200" i="2"/>
  <c r="M200" i="2" s="1"/>
  <c r="L199" i="2"/>
  <c r="M199" i="2" s="1"/>
  <c r="L198" i="2"/>
  <c r="M198" i="2" s="1"/>
  <c r="L197" i="2"/>
  <c r="M197" i="2" s="1"/>
  <c r="L196" i="2"/>
  <c r="M196" i="2" s="1"/>
  <c r="L195" i="2"/>
  <c r="M195" i="2" s="1"/>
  <c r="L193" i="2"/>
  <c r="M193" i="2" s="1"/>
  <c r="L192" i="2"/>
  <c r="L183" i="2"/>
  <c r="M183" i="2" s="1"/>
  <c r="L181" i="2"/>
  <c r="M181" i="2" s="1"/>
  <c r="L180" i="2"/>
  <c r="M180" i="2" s="1"/>
  <c r="L179" i="2"/>
  <c r="M179" i="2" s="1"/>
  <c r="L178" i="2"/>
  <c r="M178" i="2" s="1"/>
  <c r="L177" i="2"/>
  <c r="M176" i="2"/>
  <c r="L174" i="2"/>
  <c r="M174" i="2" s="1"/>
  <c r="L173" i="2"/>
  <c r="M173" i="2" s="1"/>
  <c r="L172" i="2"/>
  <c r="M172" i="2" s="1"/>
  <c r="L171" i="2"/>
  <c r="M171" i="2" s="1"/>
  <c r="L170" i="2"/>
  <c r="M170" i="2" s="1"/>
  <c r="L169" i="2"/>
  <c r="M169" i="2" s="1"/>
  <c r="L168" i="2"/>
  <c r="M168" i="2" s="1"/>
  <c r="L167" i="2"/>
  <c r="M167" i="2" s="1"/>
  <c r="L166" i="2"/>
  <c r="L164" i="2"/>
  <c r="M164" i="2" s="1"/>
  <c r="L163" i="2"/>
  <c r="M163" i="2" s="1"/>
  <c r="L162" i="2"/>
  <c r="M162" i="2" s="1"/>
  <c r="L161" i="2"/>
  <c r="M161" i="2" s="1"/>
  <c r="L160" i="2"/>
  <c r="M160" i="2" s="1"/>
  <c r="L159" i="2"/>
  <c r="M159" i="2" s="1"/>
  <c r="L158" i="2"/>
  <c r="L157" i="2"/>
  <c r="M157" i="2" s="1"/>
  <c r="L154" i="2"/>
  <c r="M154" i="2" s="1"/>
  <c r="L153" i="2"/>
  <c r="M153" i="2" s="1"/>
  <c r="L152" i="2"/>
  <c r="M152" i="2" s="1"/>
  <c r="L151" i="2"/>
  <c r="M151" i="2" s="1"/>
  <c r="L150" i="2"/>
  <c r="M150" i="2" s="1"/>
  <c r="L149" i="2"/>
  <c r="L141" i="2"/>
  <c r="M141" i="2" s="1"/>
  <c r="L140" i="2"/>
  <c r="M140" i="2" s="1"/>
  <c r="L139" i="2"/>
  <c r="L138" i="2"/>
  <c r="M138" i="2" s="1"/>
  <c r="L137" i="2"/>
  <c r="M137" i="2" s="1"/>
  <c r="L135" i="2"/>
  <c r="L134" i="2"/>
  <c r="M134" i="2" s="1"/>
  <c r="L133" i="2"/>
  <c r="M133" i="2" s="1"/>
  <c r="L132" i="2"/>
  <c r="M132" i="2" s="1"/>
  <c r="L131" i="2"/>
  <c r="M131" i="2" s="1"/>
  <c r="L130" i="2"/>
  <c r="M130" i="2" s="1"/>
  <c r="L129" i="2"/>
  <c r="M129" i="2" s="1"/>
  <c r="L128" i="2"/>
  <c r="M128" i="2" s="1"/>
  <c r="L127" i="2"/>
  <c r="L125" i="2"/>
  <c r="M125" i="2" s="1"/>
  <c r="L124" i="2"/>
  <c r="M124" i="2" s="1"/>
  <c r="L123" i="2"/>
  <c r="M123" i="2" s="1"/>
  <c r="L122" i="2"/>
  <c r="M122" i="2" s="1"/>
  <c r="L121" i="2"/>
  <c r="M121" i="2" s="1"/>
  <c r="L120" i="2"/>
  <c r="M120" i="2" s="1"/>
  <c r="L119" i="2"/>
  <c r="M119" i="2" s="1"/>
  <c r="L118" i="2"/>
  <c r="M118" i="2" s="1"/>
  <c r="L117" i="2"/>
  <c r="M117" i="2" s="1"/>
  <c r="L115" i="2"/>
  <c r="M115" i="2" s="1"/>
  <c r="L114" i="2"/>
  <c r="M114" i="2" s="1"/>
  <c r="L113" i="2"/>
  <c r="M113" i="2" s="1"/>
  <c r="L112" i="2"/>
  <c r="M112" i="2" s="1"/>
  <c r="L111" i="2"/>
  <c r="M111" i="2" s="1"/>
  <c r="L110" i="2"/>
  <c r="M110" i="2" s="1"/>
  <c r="L109" i="2"/>
  <c r="M109" i="2" s="1"/>
  <c r="L99" i="2"/>
  <c r="M99" i="2" s="1"/>
  <c r="L98" i="2"/>
  <c r="M98" i="2" s="1"/>
  <c r="L97" i="2"/>
  <c r="M97" i="2" s="1"/>
  <c r="L96" i="2"/>
  <c r="M96" i="2" s="1"/>
  <c r="L95" i="2"/>
  <c r="M95" i="2" s="1"/>
  <c r="L94" i="2"/>
  <c r="M94" i="2" s="1"/>
  <c r="L93" i="2"/>
  <c r="M93" i="2" s="1"/>
  <c r="L92" i="2"/>
  <c r="M92" i="2" s="1"/>
  <c r="L91" i="2"/>
  <c r="L89" i="2"/>
  <c r="M89" i="2" s="1"/>
  <c r="L88" i="2"/>
  <c r="M88" i="2" s="1"/>
  <c r="L87" i="2"/>
  <c r="M87" i="2" s="1"/>
  <c r="L86" i="2"/>
  <c r="L85" i="2"/>
  <c r="M85" i="2" s="1"/>
  <c r="L84" i="2"/>
  <c r="M84" i="2" s="1"/>
  <c r="L73" i="2"/>
  <c r="M73" i="2" s="1"/>
  <c r="L72" i="2"/>
  <c r="M72" i="2" s="1"/>
  <c r="L71" i="2"/>
  <c r="M71" i="2" s="1"/>
  <c r="L70" i="2"/>
  <c r="M70" i="2" s="1"/>
  <c r="L69" i="2"/>
  <c r="M69" i="2" s="1"/>
  <c r="L68" i="2"/>
  <c r="M68" i="2" s="1"/>
  <c r="L67" i="2"/>
  <c r="M67" i="2" s="1"/>
  <c r="L66" i="2"/>
  <c r="M66" i="2" s="1"/>
  <c r="L64" i="2"/>
  <c r="M64" i="2" s="1"/>
  <c r="L63" i="2"/>
  <c r="M63" i="2" s="1"/>
  <c r="L62" i="2"/>
  <c r="M62" i="2" s="1"/>
  <c r="L61" i="2"/>
  <c r="M61" i="2" s="1"/>
  <c r="L60" i="2"/>
  <c r="M60" i="2" s="1"/>
  <c r="L59" i="2"/>
  <c r="M59" i="2" s="1"/>
  <c r="L58" i="2"/>
  <c r="M58" i="2" s="1"/>
  <c r="L57" i="2"/>
  <c r="M57" i="2" s="1"/>
  <c r="L55" i="2"/>
  <c r="M55" i="2" s="1"/>
  <c r="L54" i="2"/>
  <c r="M54" i="2" s="1"/>
  <c r="L53" i="2"/>
  <c r="M53" i="2" s="1"/>
  <c r="L52" i="2"/>
  <c r="M52" i="2" s="1"/>
  <c r="L51" i="2"/>
  <c r="M51" i="2" s="1"/>
  <c r="L50" i="2"/>
  <c r="M50" i="2" s="1"/>
  <c r="L49" i="2"/>
  <c r="M49" i="2" s="1"/>
  <c r="L48" i="2"/>
  <c r="L45" i="2"/>
  <c r="M45" i="2" s="1"/>
  <c r="L44" i="2"/>
  <c r="M44" i="2" s="1"/>
  <c r="L43" i="2"/>
  <c r="M43" i="2" s="1"/>
  <c r="L42" i="2"/>
  <c r="M42" i="2" s="1"/>
  <c r="L41" i="2"/>
  <c r="M41" i="2" s="1"/>
  <c r="L40" i="2"/>
  <c r="L29" i="2"/>
  <c r="M29" i="2" s="1"/>
  <c r="L28" i="2"/>
  <c r="M28" i="2" s="1"/>
  <c r="L27" i="2"/>
  <c r="M27" i="2" s="1"/>
  <c r="L26" i="2"/>
  <c r="M26" i="2" s="1"/>
  <c r="L25" i="2"/>
  <c r="M25" i="2" s="1"/>
  <c r="L24" i="2"/>
  <c r="M24" i="2" s="1"/>
  <c r="L31" i="2"/>
  <c r="M31" i="2" s="1"/>
  <c r="L30" i="2"/>
  <c r="M30" i="2" s="1"/>
  <c r="L22" i="2"/>
  <c r="M22" i="2" s="1"/>
  <c r="L21" i="2"/>
  <c r="M21" i="2" s="1"/>
  <c r="L20" i="2"/>
  <c r="M20" i="2" s="1"/>
  <c r="L19" i="2"/>
  <c r="M19" i="2" s="1"/>
  <c r="L18" i="2"/>
  <c r="M18" i="2" s="1"/>
  <c r="L17" i="2"/>
  <c r="M17" i="2" s="1"/>
  <c r="L16" i="2"/>
  <c r="M16" i="2" s="1"/>
  <c r="L14" i="2"/>
  <c r="M14" i="2" s="1"/>
  <c r="L13" i="2"/>
  <c r="M13" i="2" s="1"/>
  <c r="L12" i="2"/>
  <c r="M12" i="2" s="1"/>
  <c r="L11" i="2"/>
  <c r="M11" i="2" s="1"/>
  <c r="L10" i="2"/>
  <c r="M10" i="2" s="1"/>
  <c r="L9" i="2"/>
  <c r="M9" i="2" s="1"/>
  <c r="L8" i="2"/>
  <c r="M8" i="2" s="1"/>
  <c r="L869" i="1"/>
  <c r="M869" i="1" s="1"/>
  <c r="L868" i="1"/>
  <c r="M868" i="1" s="1"/>
  <c r="L864" i="1"/>
  <c r="L863" i="1"/>
  <c r="M863" i="1" s="1"/>
  <c r="L859" i="1"/>
  <c r="L858" i="1"/>
  <c r="M858" i="1" s="1"/>
  <c r="L854" i="1"/>
  <c r="M854" i="1" s="1"/>
  <c r="L853" i="1"/>
  <c r="M853" i="1" s="1"/>
  <c r="L851" i="1"/>
  <c r="L850" i="1"/>
  <c r="M850" i="1" s="1"/>
  <c r="L849" i="1"/>
  <c r="L848" i="1"/>
  <c r="M848" i="1" s="1"/>
  <c r="L846" i="1"/>
  <c r="M846" i="1" s="1"/>
  <c r="L845" i="1"/>
  <c r="M845" i="1" s="1"/>
  <c r="L844" i="1"/>
  <c r="M844" i="1" s="1"/>
  <c r="L843" i="1"/>
  <c r="M843" i="1" s="1"/>
  <c r="L841" i="1"/>
  <c r="M841" i="1" s="1"/>
  <c r="L840" i="1"/>
  <c r="M840" i="1" s="1"/>
  <c r="L839" i="1"/>
  <c r="L838" i="1"/>
  <c r="M838" i="1" s="1"/>
  <c r="L836" i="1"/>
  <c r="L835" i="1"/>
  <c r="M835" i="1" s="1"/>
  <c r="L834" i="1"/>
  <c r="M834" i="1" s="1"/>
  <c r="L833" i="1"/>
  <c r="M833" i="1" s="1"/>
  <c r="L830" i="1"/>
  <c r="M830" i="1" s="1"/>
  <c r="L829" i="1"/>
  <c r="L828" i="1"/>
  <c r="M828" i="1" s="1"/>
  <c r="L804" i="1"/>
  <c r="M804" i="1" s="1"/>
  <c r="L803" i="1"/>
  <c r="M803" i="1" s="1"/>
  <c r="L792" i="1"/>
  <c r="L631" i="1"/>
  <c r="M631" i="1" s="1"/>
  <c r="L630" i="1"/>
  <c r="M630" i="1" s="1"/>
  <c r="L629" i="1"/>
  <c r="M629" i="1" s="1"/>
  <c r="L591" i="1"/>
  <c r="M591" i="1" s="1"/>
  <c r="L590" i="1"/>
  <c r="M590" i="1" s="1"/>
  <c r="L589" i="1"/>
  <c r="L584" i="1"/>
  <c r="M584" i="1" s="1"/>
  <c r="L583" i="1"/>
  <c r="M583" i="1" s="1"/>
  <c r="L580" i="1"/>
  <c r="M580" i="1" s="1"/>
  <c r="L579" i="1"/>
  <c r="M579" i="1" s="1"/>
  <c r="L578" i="1"/>
  <c r="M578" i="1" s="1"/>
  <c r="L574" i="1"/>
  <c r="M574" i="1" s="1"/>
  <c r="L573" i="1"/>
  <c r="M573" i="1" s="1"/>
  <c r="L547" i="1"/>
  <c r="M547" i="1" s="1"/>
  <c r="L546" i="1"/>
  <c r="L510" i="1"/>
  <c r="M510" i="1" s="1"/>
  <c r="L494" i="1"/>
  <c r="M494" i="1" s="1"/>
  <c r="L493" i="1"/>
  <c r="M493" i="1" s="1"/>
  <c r="L492" i="1"/>
  <c r="L478" i="1"/>
  <c r="L477" i="1" s="1"/>
  <c r="L474" i="1"/>
  <c r="M474" i="1" s="1"/>
  <c r="L473" i="1"/>
  <c r="M473" i="1" s="1"/>
  <c r="L472" i="1"/>
  <c r="M472" i="1" s="1"/>
  <c r="L462" i="1"/>
  <c r="M462" i="1" s="1"/>
  <c r="L461" i="1"/>
  <c r="L445" i="1"/>
  <c r="M445" i="1" s="1"/>
  <c r="L444" i="1"/>
  <c r="M444" i="1" s="1"/>
  <c r="L424" i="1"/>
  <c r="M424" i="1" s="1"/>
  <c r="L423" i="1"/>
  <c r="M423" i="1" s="1"/>
  <c r="L422" i="1"/>
  <c r="L419" i="1"/>
  <c r="M419" i="1" s="1"/>
  <c r="L418" i="1"/>
  <c r="M418" i="1" s="1"/>
  <c r="L417" i="1"/>
  <c r="M417" i="1" s="1"/>
  <c r="L415" i="1"/>
  <c r="M415" i="1" s="1"/>
  <c r="L412" i="1"/>
  <c r="M412" i="1" s="1"/>
  <c r="L411" i="1"/>
  <c r="M411" i="1" s="1"/>
  <c r="L408" i="1"/>
  <c r="M408" i="1" s="1"/>
  <c r="L407" i="1"/>
  <c r="M407" i="1" s="1"/>
  <c r="L406" i="1"/>
  <c r="M406" i="1" s="1"/>
  <c r="L405" i="1"/>
  <c r="M405" i="1" s="1"/>
  <c r="L397" i="1"/>
  <c r="M397" i="1" s="1"/>
  <c r="L396" i="1"/>
  <c r="M396" i="1" s="1"/>
  <c r="L395" i="1"/>
  <c r="M395" i="1" s="1"/>
  <c r="L394" i="1"/>
  <c r="M394" i="1" s="1"/>
  <c r="L387" i="1"/>
  <c r="M387" i="1" s="1"/>
  <c r="L386" i="1"/>
  <c r="M386" i="1" s="1"/>
  <c r="L385" i="1"/>
  <c r="M385" i="1" s="1"/>
  <c r="L384" i="1"/>
  <c r="M384" i="1" s="1"/>
  <c r="L382" i="1"/>
  <c r="M382" i="1" s="1"/>
  <c r="L380" i="1"/>
  <c r="M380" i="1" s="1"/>
  <c r="L378" i="1"/>
  <c r="L366" i="1"/>
  <c r="M366" i="1" s="1"/>
  <c r="L365" i="1"/>
  <c r="M365" i="1" s="1"/>
  <c r="L360" i="1"/>
  <c r="M360" i="1" s="1"/>
  <c r="L359" i="1"/>
  <c r="L354" i="1"/>
  <c r="M354" i="1" s="1"/>
  <c r="L353" i="1"/>
  <c r="M353" i="1" s="1"/>
  <c r="L331" i="1"/>
  <c r="M331" i="1" s="1"/>
  <c r="L330" i="1"/>
  <c r="L282" i="1"/>
  <c r="M282" i="1" s="1"/>
  <c r="L281" i="1"/>
  <c r="M281" i="1" s="1"/>
  <c r="L280" i="1"/>
  <c r="M280" i="1" s="1"/>
  <c r="L279" i="1"/>
  <c r="M279" i="1" s="1"/>
  <c r="L278" i="1"/>
  <c r="M278" i="1" s="1"/>
  <c r="L248" i="1"/>
  <c r="M248" i="1" s="1"/>
  <c r="L247" i="1"/>
  <c r="M247" i="1" s="1"/>
  <c r="L246" i="1"/>
  <c r="M246" i="1" s="1"/>
  <c r="L245" i="1"/>
  <c r="M245" i="1" s="1"/>
  <c r="L244" i="1"/>
  <c r="M244" i="1" s="1"/>
  <c r="L241" i="1"/>
  <c r="M241" i="1" s="1"/>
  <c r="L240" i="1"/>
  <c r="M240" i="1" s="1"/>
  <c r="L239" i="1"/>
  <c r="M239" i="1" s="1"/>
  <c r="L238" i="1"/>
  <c r="M238" i="1" s="1"/>
  <c r="L237" i="1"/>
  <c r="M237" i="1" s="1"/>
  <c r="L185" i="1"/>
  <c r="M185" i="1" s="1"/>
  <c r="L184" i="1"/>
  <c r="M184" i="1" s="1"/>
  <c r="L183" i="1"/>
  <c r="M183" i="1" s="1"/>
  <c r="L182" i="1"/>
  <c r="M182" i="1" s="1"/>
  <c r="L181" i="1"/>
  <c r="M181" i="1" s="1"/>
  <c r="L150" i="1"/>
  <c r="M150" i="1" s="1"/>
  <c r="L149" i="1"/>
  <c r="M149" i="1" s="1"/>
  <c r="L148" i="1"/>
  <c r="M148" i="1" s="1"/>
  <c r="L147" i="1"/>
  <c r="M147" i="1" s="1"/>
  <c r="L146" i="1"/>
  <c r="M146" i="1" s="1"/>
  <c r="L143" i="1"/>
  <c r="M143" i="1" s="1"/>
  <c r="L142" i="1"/>
  <c r="M142" i="1" s="1"/>
  <c r="L141" i="1"/>
  <c r="M141" i="1" s="1"/>
  <c r="L140" i="1"/>
  <c r="M140" i="1" s="1"/>
  <c r="L139" i="1"/>
  <c r="M139" i="1" s="1"/>
  <c r="L136" i="1"/>
  <c r="M136" i="1" s="1"/>
  <c r="L135" i="1"/>
  <c r="M135" i="1" s="1"/>
  <c r="L134" i="1"/>
  <c r="M134" i="1" s="1"/>
  <c r="L133" i="1"/>
  <c r="M133" i="1" s="1"/>
  <c r="L132" i="1"/>
  <c r="M132" i="1" s="1"/>
  <c r="L129" i="1"/>
  <c r="M129" i="1" s="1"/>
  <c r="L128" i="1"/>
  <c r="M128" i="1" s="1"/>
  <c r="L127" i="1"/>
  <c r="M127" i="1" s="1"/>
  <c r="L126" i="1"/>
  <c r="M126" i="1" s="1"/>
  <c r="L125" i="1"/>
  <c r="M125" i="1" s="1"/>
  <c r="L79" i="1"/>
  <c r="M79" i="1" s="1"/>
  <c r="L78" i="1"/>
  <c r="M78" i="1" s="1"/>
  <c r="L75" i="1"/>
  <c r="M75" i="1" s="1"/>
  <c r="L74" i="1"/>
  <c r="M74" i="1" s="1"/>
  <c r="L73" i="1"/>
  <c r="M73" i="1" s="1"/>
  <c r="L72" i="1"/>
  <c r="M72" i="1" s="1"/>
  <c r="L71" i="1"/>
  <c r="M71" i="1" s="1"/>
  <c r="L54" i="1"/>
  <c r="M54" i="1" s="1"/>
  <c r="L53" i="1"/>
  <c r="M53" i="1" s="1"/>
  <c r="L52" i="1"/>
  <c r="M52" i="1" s="1"/>
  <c r="L51" i="1"/>
  <c r="M51" i="1" s="1"/>
  <c r="L50" i="1"/>
  <c r="M50" i="1" s="1"/>
  <c r="L46" i="1"/>
  <c r="M46" i="1" s="1"/>
  <c r="L45" i="1"/>
  <c r="M45" i="1" s="1"/>
  <c r="L44" i="1"/>
  <c r="M44" i="1" s="1"/>
  <c r="L43" i="1"/>
  <c r="M43" i="1" s="1"/>
  <c r="L42" i="1"/>
  <c r="M42" i="1" s="1"/>
  <c r="L39" i="1"/>
  <c r="M39" i="1" s="1"/>
  <c r="L38" i="1"/>
  <c r="M38" i="1" s="1"/>
  <c r="L37" i="1"/>
  <c r="M37" i="1" s="1"/>
  <c r="L36" i="1"/>
  <c r="M36" i="1" s="1"/>
  <c r="L35" i="1"/>
  <c r="M35" i="1" s="1"/>
  <c r="L32" i="1"/>
  <c r="M32" i="1" s="1"/>
  <c r="L31" i="1"/>
  <c r="M31" i="1" s="1"/>
  <c r="L30" i="1"/>
  <c r="M30" i="1" s="1"/>
  <c r="L29" i="1"/>
  <c r="M29" i="1" s="1"/>
  <c r="L28" i="1"/>
  <c r="M28" i="1" s="1"/>
  <c r="L25" i="1"/>
  <c r="M25" i="1" s="1"/>
  <c r="L24" i="1"/>
  <c r="M24" i="1" s="1"/>
  <c r="L23" i="1"/>
  <c r="M23" i="1" s="1"/>
  <c r="L22" i="1"/>
  <c r="M22" i="1" s="1"/>
  <c r="L21" i="1"/>
  <c r="M21" i="1" s="1"/>
  <c r="L12" i="1"/>
  <c r="M12" i="1" s="1"/>
  <c r="L11" i="1"/>
  <c r="M11" i="1" s="1"/>
  <c r="L10" i="1"/>
  <c r="M10" i="1" s="1"/>
  <c r="L9" i="1"/>
  <c r="L8" i="1"/>
  <c r="M8" i="1" s="1"/>
  <c r="M48" i="2" l="1"/>
  <c r="L47" i="2"/>
  <c r="K451" i="3"/>
  <c r="K191" i="3"/>
  <c r="L90" i="2"/>
  <c r="M86" i="2"/>
  <c r="K486" i="3"/>
  <c r="M272" i="2"/>
  <c r="L271" i="2"/>
  <c r="L489" i="2"/>
  <c r="K242" i="3"/>
  <c r="L64" i="4"/>
  <c r="L164" i="4"/>
  <c r="L70" i="4"/>
  <c r="M591" i="2"/>
  <c r="M382" i="2"/>
  <c r="L381" i="2"/>
  <c r="M506" i="2"/>
  <c r="L498" i="2"/>
  <c r="L8" i="3"/>
  <c r="K7" i="3"/>
  <c r="K544" i="3"/>
  <c r="L300" i="2"/>
  <c r="M301" i="2"/>
  <c r="L588" i="1"/>
  <c r="L65" i="4"/>
  <c r="L358" i="1"/>
  <c r="M461" i="1"/>
  <c r="L460" i="1"/>
  <c r="M492" i="1"/>
  <c r="L490" i="1"/>
  <c r="M149" i="2"/>
  <c r="M177" i="2"/>
  <c r="L175" i="2"/>
  <c r="L184" i="2"/>
  <c r="L464" i="2"/>
  <c r="M166" i="2"/>
  <c r="L165" i="2"/>
  <c r="L586" i="2"/>
  <c r="M472" i="2"/>
  <c r="L471" i="2"/>
  <c r="M792" i="1"/>
  <c r="L791" i="1"/>
  <c r="M330" i="1"/>
  <c r="L329" i="1"/>
  <c r="M192" i="2"/>
  <c r="K158" i="3"/>
  <c r="K93" i="3"/>
  <c r="K479" i="3"/>
  <c r="M40" i="2"/>
  <c r="L39" i="2"/>
  <c r="M478" i="1"/>
  <c r="L243" i="1"/>
  <c r="M359" i="1"/>
  <c r="L383" i="1"/>
  <c r="L410" i="1"/>
  <c r="L509" i="1"/>
  <c r="M579" i="2"/>
  <c r="L578" i="2"/>
  <c r="L565" i="2" s="1"/>
  <c r="M231" i="2"/>
  <c r="L230" i="2"/>
  <c r="L40" i="4"/>
  <c r="L364" i="1"/>
  <c r="L379" i="1"/>
  <c r="L404" i="1"/>
  <c r="M589" i="1"/>
  <c r="L443" i="1"/>
  <c r="L577" i="1"/>
  <c r="L867" i="1"/>
  <c r="L7" i="1"/>
  <c r="L27" i="1"/>
  <c r="L131" i="1"/>
  <c r="L381" i="1"/>
  <c r="M546" i="1"/>
  <c r="L545" i="1"/>
  <c r="L832" i="1"/>
  <c r="L837" i="1"/>
  <c r="L857" i="1"/>
  <c r="L377" i="1"/>
  <c r="L421" i="1"/>
  <c r="M378" i="1"/>
  <c r="M422" i="1"/>
  <c r="L527" i="2"/>
  <c r="L457" i="2"/>
  <c r="M459" i="2"/>
  <c r="L15" i="2"/>
  <c r="M91" i="2"/>
  <c r="L108" i="2"/>
  <c r="L100" i="2" s="1"/>
  <c r="M559" i="2"/>
  <c r="L558" i="2"/>
  <c r="L23" i="2"/>
  <c r="M139" i="2"/>
  <c r="M213" i="2"/>
  <c r="L212" i="2"/>
  <c r="L156" i="2"/>
  <c r="L148" i="2" s="1"/>
  <c r="L142" i="2" s="1"/>
  <c r="L136" i="2" s="1"/>
  <c r="M158" i="2"/>
  <c r="M587" i="2"/>
  <c r="L126" i="2"/>
  <c r="L535" i="2"/>
  <c r="L572" i="2"/>
  <c r="M127" i="2"/>
  <c r="M528" i="2"/>
  <c r="L507" i="2"/>
  <c r="M510" i="2"/>
  <c r="M465" i="2"/>
  <c r="K198" i="3"/>
  <c r="K184" i="3"/>
  <c r="L842" i="1"/>
  <c r="M9" i="1"/>
  <c r="L20" i="1"/>
  <c r="L49" i="1"/>
  <c r="L34" i="1"/>
  <c r="L138" i="1"/>
  <c r="L236" i="1"/>
  <c r="L277" i="1"/>
  <c r="L852" i="1"/>
  <c r="L862" i="1"/>
  <c r="L393" i="1"/>
  <c r="L416" i="1"/>
  <c r="L471" i="1"/>
  <c r="L585" i="1"/>
  <c r="L582" i="1" s="1"/>
  <c r="L628" i="1"/>
  <c r="L70" i="1"/>
  <c r="L180" i="1"/>
  <c r="M829" i="1"/>
  <c r="L827" i="1"/>
  <c r="M839" i="1"/>
  <c r="M849" i="1"/>
  <c r="L847" i="1"/>
  <c r="L41" i="1"/>
  <c r="L77" i="1"/>
  <c r="L124" i="1"/>
  <c r="L145" i="1"/>
  <c r="L352" i="1"/>
  <c r="L572" i="1"/>
  <c r="L802" i="1"/>
  <c r="M282" i="2"/>
  <c r="L280" i="2"/>
  <c r="L7" i="2"/>
  <c r="L116" i="2"/>
  <c r="L194" i="2"/>
  <c r="L341" i="2"/>
  <c r="L390" i="2"/>
  <c r="L408" i="2"/>
  <c r="L364" i="2"/>
  <c r="M490" i="2"/>
  <c r="L290" i="2"/>
  <c r="L316" i="2"/>
  <c r="L308" i="2" s="1"/>
  <c r="L324" i="2"/>
  <c r="L544" i="2"/>
  <c r="K16" i="3"/>
  <c r="K25" i="3"/>
  <c r="K85" i="3"/>
  <c r="K101" i="3"/>
  <c r="L134" i="4"/>
  <c r="L120" i="4"/>
  <c r="L150" i="4"/>
  <c r="M674" i="2" l="1"/>
  <c r="M878" i="1" s="1"/>
  <c r="L170" i="4"/>
  <c r="J4" i="4" s="1"/>
  <c r="L480" i="2"/>
  <c r="M877" i="1"/>
  <c r="L171" i="4" l="1"/>
  <c r="M675" i="2"/>
  <c r="L625" i="3"/>
  <c r="L172" i="4" l="1"/>
  <c r="L626" i="3"/>
  <c r="M880" i="1"/>
  <c r="M677" i="2"/>
  <c r="L627" i="3"/>
  <c r="L629" i="3" s="1"/>
  <c r="J4" i="3" s="1"/>
  <c r="L173" i="4"/>
  <c r="M676" i="2"/>
  <c r="M879" i="1"/>
  <c r="L175" i="4" l="1"/>
  <c r="M882" i="1"/>
  <c r="J4" i="1" s="1"/>
  <c r="M679" i="2"/>
  <c r="J4" i="2" s="1"/>
</calcChain>
</file>

<file path=xl/sharedStrings.xml><?xml version="1.0" encoding="utf-8"?>
<sst xmlns="http://schemas.openxmlformats.org/spreadsheetml/2006/main" count="1985" uniqueCount="653">
  <si>
    <t>Бланк замовлення ( група для малюків)</t>
  </si>
  <si>
    <r>
      <t>Потрібно вказати</t>
    </r>
    <r>
      <rPr>
        <b/>
        <u/>
        <sz val="8"/>
        <color rgb="FFC00000"/>
        <rFont val="Calibri"/>
        <family val="2"/>
        <charset val="204"/>
      </rPr>
      <t>кількість</t>
    </r>
    <r>
      <rPr>
        <b/>
        <sz val="8"/>
        <color rgb="FFC00000"/>
        <rFont val="Calibri"/>
        <family val="2"/>
        <charset val="204"/>
      </rPr>
      <t>необхідних виробів. Поля сірого кольору вказують, що виріб в даних кольорах чи розмірах не виробляється або відсутній.</t>
    </r>
  </si>
  <si>
    <t>Контактні дані : ПІБ</t>
  </si>
  <si>
    <t>Всього замовлено на суму</t>
  </si>
  <si>
    <t>Номер телефону</t>
  </si>
  <si>
    <t>Місце доставки</t>
  </si>
  <si>
    <t>Найменування продукції</t>
  </si>
  <si>
    <t>тканина</t>
  </si>
  <si>
    <t>розмір</t>
  </si>
  <si>
    <t>ціна</t>
  </si>
  <si>
    <t>Кількість</t>
  </si>
  <si>
    <t>Всього</t>
  </si>
  <si>
    <t>Сума</t>
  </si>
  <si>
    <t>Примітка</t>
  </si>
  <si>
    <t>інтерлок</t>
  </si>
  <si>
    <t>різні</t>
  </si>
  <si>
    <t>білий</t>
  </si>
  <si>
    <t>голуб.</t>
  </si>
  <si>
    <t>рож.</t>
  </si>
  <si>
    <t>жовтий</t>
  </si>
  <si>
    <t>салат.</t>
  </si>
  <si>
    <t>молочн</t>
  </si>
  <si>
    <t>оранж</t>
  </si>
  <si>
    <t>бірюза</t>
  </si>
  <si>
    <t>лисичка</t>
  </si>
  <si>
    <t>3-1. Боді вел. Вишивка або аплікація</t>
  </si>
  <si>
    <t>Їжак</t>
  </si>
  <si>
    <t>їжак</t>
  </si>
  <si>
    <t>червоний</t>
  </si>
  <si>
    <t>дівч</t>
  </si>
  <si>
    <t>хлопч</t>
  </si>
  <si>
    <t>футер</t>
  </si>
  <si>
    <t>рібана</t>
  </si>
  <si>
    <t>полоска</t>
  </si>
  <si>
    <t>малюнок</t>
  </si>
  <si>
    <t>плюш</t>
  </si>
  <si>
    <t>сірий</t>
  </si>
  <si>
    <t>червон</t>
  </si>
  <si>
    <t>кулір</t>
  </si>
  <si>
    <t>рубчик</t>
  </si>
  <si>
    <t>дівч.</t>
  </si>
  <si>
    <t>хлопч.</t>
  </si>
  <si>
    <t>дівчинка</t>
  </si>
  <si>
    <t>синій</t>
  </si>
  <si>
    <t>Т.Рож</t>
  </si>
  <si>
    <t>горошок</t>
  </si>
  <si>
    <t>хл</t>
  </si>
  <si>
    <t>велюр</t>
  </si>
  <si>
    <t>махра</t>
  </si>
  <si>
    <t>молочний</t>
  </si>
  <si>
    <t>29. Розпашонка на 2 гудз. закриті ручки</t>
  </si>
  <si>
    <t>1. Розпашонка на 2 гудз. закриті ручки</t>
  </si>
  <si>
    <t>32. Розпашонка на запах</t>
  </si>
  <si>
    <t>ситець</t>
  </si>
  <si>
    <t>34. Кофта на застібку спереду</t>
  </si>
  <si>
    <t>футер акт</t>
  </si>
  <si>
    <t>розов</t>
  </si>
  <si>
    <t>інтерлок акт</t>
  </si>
  <si>
    <t>39. Коротиші на широкій рез. малюнок</t>
  </si>
  <si>
    <t>інтерлокП</t>
  </si>
  <si>
    <t>40. Повзуни на застібку</t>
  </si>
  <si>
    <t>45.Костюм кофта+коротиші новонар</t>
  </si>
  <si>
    <t>50.Костюм  кофта+ коротиші</t>
  </si>
  <si>
    <t>51.Костюм кофта+ повзуни</t>
  </si>
  <si>
    <t>коричн</t>
  </si>
  <si>
    <t>вишнев</t>
  </si>
  <si>
    <t>ментол</t>
  </si>
  <si>
    <t>сині штани</t>
  </si>
  <si>
    <t>син.</t>
  </si>
  <si>
    <t>черв,рож</t>
  </si>
  <si>
    <t>біла</t>
  </si>
  <si>
    <t>бірюз</t>
  </si>
  <si>
    <t>голуб</t>
  </si>
  <si>
    <t>квіти</t>
  </si>
  <si>
    <t>черв. лосін</t>
  </si>
  <si>
    <t>63.Крижма з вишивкою</t>
  </si>
  <si>
    <t>65.Пеленка</t>
  </si>
  <si>
    <t>фланель (байка)</t>
  </si>
  <si>
    <t>1*0,95</t>
  </si>
  <si>
    <t>ситцева</t>
  </si>
  <si>
    <t>66.Чепчик інтерлок</t>
  </si>
  <si>
    <t>№1</t>
  </si>
  <si>
    <t>№2</t>
  </si>
  <si>
    <t>№3</t>
  </si>
  <si>
    <t>№4</t>
  </si>
  <si>
    <t>66-2. Чепчик рубчик</t>
  </si>
  <si>
    <t>66-3. Чепчик кулір</t>
  </si>
  <si>
    <t>кольор</t>
  </si>
  <si>
    <t>66-4. Чепчик футер</t>
  </si>
  <si>
    <t>67.Шапочка на резинку для новонар.</t>
  </si>
  <si>
    <t>68.Шапочка з вушками</t>
  </si>
  <si>
    <t>69.Шапочка з аплікацією</t>
  </si>
  <si>
    <t>кавов</t>
  </si>
  <si>
    <t>рожев</t>
  </si>
  <si>
    <t>70.Шапочка на резинку вишита</t>
  </si>
  <si>
    <t>70. Пов'язка для дівчинки</t>
  </si>
  <si>
    <t>стрейч</t>
  </si>
  <si>
    <t>74.Слюнявчики</t>
  </si>
  <si>
    <t>74.Слюнявчики з вушками</t>
  </si>
  <si>
    <t>75. Рукавички на резинку</t>
  </si>
  <si>
    <t>на резинку</t>
  </si>
  <si>
    <t>76. Пінетки</t>
  </si>
  <si>
    <t>Всьго на суму в групі для малюків</t>
  </si>
  <si>
    <t>Сума замовлення в групі для дітей від 1 до 12 р.</t>
  </si>
  <si>
    <t>Сума замовлення в групі для дорослих</t>
  </si>
  <si>
    <t>Сума замовлення в групі ВИШИВАНКИ</t>
  </si>
  <si>
    <t>Всього замовлено</t>
  </si>
  <si>
    <t>Кольори, малюнки та вишивки, можуть відрізнятися від наведених. Їх можна уточнити при замовленні</t>
  </si>
  <si>
    <t>Бланк замовлення (  для дітей від 1 року)</t>
  </si>
  <si>
    <t>Актінт</t>
  </si>
  <si>
    <t>джинс</t>
  </si>
  <si>
    <t>Т.синя</t>
  </si>
  <si>
    <t>чорний</t>
  </si>
  <si>
    <t>Вишнев</t>
  </si>
  <si>
    <t>малинов</t>
  </si>
  <si>
    <t>Рож</t>
  </si>
  <si>
    <t>акт.інтерлок</t>
  </si>
  <si>
    <t>стр.кулір</t>
  </si>
  <si>
    <t>двонитка</t>
  </si>
  <si>
    <t>акт.кулір</t>
  </si>
  <si>
    <t>Тсиня</t>
  </si>
  <si>
    <t>голуба</t>
  </si>
  <si>
    <t>жовта</t>
  </si>
  <si>
    <t>сіра</t>
  </si>
  <si>
    <t>білі</t>
  </si>
  <si>
    <t>синя</t>
  </si>
  <si>
    <t>т.синя</t>
  </si>
  <si>
    <t>чорна</t>
  </si>
  <si>
    <t>7-3. Майка-топ 100% бавовна</t>
  </si>
  <si>
    <t>сірі</t>
  </si>
  <si>
    <t>8-3. Футболка-джемпер біла</t>
  </si>
  <si>
    <t>горох</t>
  </si>
  <si>
    <t>8-5. Футболка дитяча рубчик</t>
  </si>
  <si>
    <t>8-6. Футболка дитяча інтерлок</t>
  </si>
  <si>
    <t>голубий</t>
  </si>
  <si>
    <t>10. Труси дитячі</t>
  </si>
  <si>
    <t>з малюнком</t>
  </si>
  <si>
    <t>залишки</t>
  </si>
  <si>
    <t>11. Труси дівчачі з тонк.резинк</t>
  </si>
  <si>
    <t>однотонні</t>
  </si>
  <si>
    <t>темні</t>
  </si>
  <si>
    <t>світлі</t>
  </si>
  <si>
    <t>Якщо вам потрібний конкретний малюнок, ви можете відобразити це на сірому фоні. В даний час складно контролювати залишки, бо вони постійно змінюються. На складі можуть бути і інші варіанти, які ще не сфотографовані</t>
  </si>
  <si>
    <t>Бірюз</t>
  </si>
  <si>
    <t>Т.рожевий</t>
  </si>
  <si>
    <t>оранжевий</t>
  </si>
  <si>
    <t>футерП</t>
  </si>
  <si>
    <t>14-4. Піжама акт. Інт</t>
  </si>
  <si>
    <t>малинова</t>
  </si>
  <si>
    <t>вишнева</t>
  </si>
  <si>
    <t>крапка</t>
  </si>
  <si>
    <t>15-4 Піжама літня стрейч</t>
  </si>
  <si>
    <t>стр.кул</t>
  </si>
  <si>
    <t>16-1. Нічна сорочка 3/4рукав</t>
  </si>
  <si>
    <t>кавова</t>
  </si>
  <si>
    <t>сині</t>
  </si>
  <si>
    <t>чорні</t>
  </si>
  <si>
    <t>тринитка</t>
  </si>
  <si>
    <t>т.сірі</t>
  </si>
  <si>
    <t>18-2. Лосіни дівчачі двонитка</t>
  </si>
  <si>
    <t>сірі світлі</t>
  </si>
  <si>
    <t>до 32 розміру            34-38 розм</t>
  </si>
  <si>
    <t>18-3. Підштанники</t>
  </si>
  <si>
    <t>червоні</t>
  </si>
  <si>
    <t>18-5. Лосіни довгі</t>
  </si>
  <si>
    <t>18-7. Лосіни середні</t>
  </si>
  <si>
    <t>дресувка</t>
  </si>
  <si>
    <t>20-1. Шорти інтерлок</t>
  </si>
  <si>
    <t>20-2. Шорти чорні без полосок</t>
  </si>
  <si>
    <t>Всьго на суму в групі від 1 до 12 років</t>
  </si>
  <si>
    <t>Сума замовлення в групі для малюків</t>
  </si>
  <si>
    <t>Бланк замовлення (для дорослих)</t>
  </si>
  <si>
    <t>Потрібно вказати кількість необхідних виробів. Поля сірого кольору вказують, що виріб в даних кольорах чи розмірах не виробляється або відсутній.</t>
  </si>
  <si>
    <t>1.Майка чоловіча</t>
  </si>
  <si>
    <t>5.Піжама чоловіча</t>
  </si>
  <si>
    <t>однотон</t>
  </si>
  <si>
    <t>молочна</t>
  </si>
  <si>
    <t>Різні</t>
  </si>
  <si>
    <t>Всьго на суму в групі для дорослих</t>
  </si>
  <si>
    <t>Бланк замовлення (  ВИШИВАНКИ)</t>
  </si>
  <si>
    <t>дівч. Черв.</t>
  </si>
  <si>
    <t>дівч. Голуб</t>
  </si>
  <si>
    <t>хлопч Синя</t>
  </si>
  <si>
    <t>хлопч Черв.</t>
  </si>
  <si>
    <t>червона</t>
  </si>
  <si>
    <t>5-1.Вишиванка хлопч. к/р стійка</t>
  </si>
  <si>
    <t>стрейч кулір</t>
  </si>
  <si>
    <t>5-2.Вишиванка хлопч. д/р стійка</t>
  </si>
  <si>
    <t>15. Вишиванка к/р жіноча біла</t>
  </si>
  <si>
    <t>16. Вишиванка ж.3/4 рукав</t>
  </si>
  <si>
    <t>фланель</t>
  </si>
  <si>
    <t>кулірП</t>
  </si>
  <si>
    <t>8-6. Футболка дитяча інтАкт</t>
  </si>
  <si>
    <t>інтАкт</t>
  </si>
  <si>
    <t>48. Компл 8 в 1</t>
  </si>
  <si>
    <t>ЛюМаму</t>
  </si>
  <si>
    <t>ЛюТата</t>
  </si>
  <si>
    <t>трактори</t>
  </si>
  <si>
    <t>16-2. Нічна сорочка к/р</t>
  </si>
  <si>
    <t>18-5. Лосіни довгі стрейчА</t>
  </si>
  <si>
    <t>Тсиній</t>
  </si>
  <si>
    <t>ЧудоХл</t>
  </si>
  <si>
    <t>ЧудоДівч</t>
  </si>
  <si>
    <t>тілесний</t>
  </si>
  <si>
    <t>кулірА</t>
  </si>
  <si>
    <t>машини</t>
  </si>
  <si>
    <t>19-1. Лосіни короткі</t>
  </si>
  <si>
    <t>вишневі</t>
  </si>
  <si>
    <t>20-4. Шорти стрейчеві</t>
  </si>
  <si>
    <t>малиновий</t>
  </si>
  <si>
    <t>20-3. Шорти чорні короткі</t>
  </si>
  <si>
    <t>хлопчик</t>
  </si>
  <si>
    <t>60 Костюм святковий дівчинка</t>
  </si>
  <si>
    <t>21 Боді з спідничкою для танців</t>
  </si>
  <si>
    <t>22 Боді гімнастичний к/р</t>
  </si>
  <si>
    <t>фліс</t>
  </si>
  <si>
    <t>велика</t>
  </si>
  <si>
    <t>бірюз-   синій-Трож.- вишнев    -оранж-     розов-</t>
  </si>
  <si>
    <t>Схлопч</t>
  </si>
  <si>
    <t>Чхлопч.</t>
  </si>
  <si>
    <t>персик</t>
  </si>
  <si>
    <t>61 Маленька пташка з пов'язкою</t>
  </si>
  <si>
    <t>7-2. Бюстальтер дитячий</t>
  </si>
  <si>
    <t>11-2. Труси-шорти дівчачі</t>
  </si>
  <si>
    <t>22 Боді гімнастичний д/р</t>
  </si>
  <si>
    <t>байка</t>
  </si>
  <si>
    <t>фіолетова</t>
  </si>
  <si>
    <t>Помічник</t>
  </si>
  <si>
    <t>Герой</t>
  </si>
  <si>
    <t>якТато</t>
  </si>
  <si>
    <t>6. Кофта на застібку спереду плюш</t>
  </si>
  <si>
    <t>салатова зірка     принцеса</t>
  </si>
  <si>
    <t>18. Штани спортивні тринитка</t>
  </si>
  <si>
    <t>малинові</t>
  </si>
  <si>
    <t>начос</t>
  </si>
  <si>
    <t>ЛюТата -    ЧудоХл - Помічник-  Герой    -Як тато</t>
  </si>
  <si>
    <t>капітон</t>
  </si>
  <si>
    <t>Тсірий</t>
  </si>
  <si>
    <t>вишневий</t>
  </si>
  <si>
    <t xml:space="preserve">футер </t>
  </si>
  <si>
    <t>44. Штанята дитячі з начосом</t>
  </si>
  <si>
    <t>молочні</t>
  </si>
  <si>
    <t>перлинка</t>
  </si>
  <si>
    <t>18-3. Комбінезон відкр.ножк. Однотон</t>
  </si>
  <si>
    <t>інтерлокА</t>
  </si>
  <si>
    <t>35. Кофта на закльопки стійка</t>
  </si>
  <si>
    <t>Трож</t>
  </si>
  <si>
    <t>Рожева</t>
  </si>
  <si>
    <t>61 Костюм святковий червоні лосіни</t>
  </si>
  <si>
    <t>рібана начос</t>
  </si>
  <si>
    <t>ТемноСиня           фіолетова             малинова       джинс</t>
  </si>
  <si>
    <t>Розева</t>
  </si>
  <si>
    <t>8-12. Джемпер лазерна набивка</t>
  </si>
  <si>
    <t>хакі</t>
  </si>
  <si>
    <t>меланж</t>
  </si>
  <si>
    <t xml:space="preserve">білий </t>
  </si>
  <si>
    <t xml:space="preserve">       білий             молочний</t>
  </si>
  <si>
    <t>бежевий</t>
  </si>
  <si>
    <t>19-3. Комбінезон рібана з надписами</t>
  </si>
  <si>
    <t>космос</t>
  </si>
  <si>
    <t>гонки</t>
  </si>
  <si>
    <t>слон</t>
  </si>
  <si>
    <t>кінь      космос  гонки      слон</t>
  </si>
  <si>
    <t>кінь</t>
  </si>
  <si>
    <t xml:space="preserve">  горошок   синіЯкір  рожеві   ментол вишневі</t>
  </si>
  <si>
    <t>рожеві</t>
  </si>
  <si>
    <t xml:space="preserve">   трактори                єноти</t>
  </si>
  <si>
    <t>єноти</t>
  </si>
  <si>
    <t>70*50</t>
  </si>
  <si>
    <t>аквасто</t>
  </si>
  <si>
    <t>65.Пеленка біла аквастоп</t>
  </si>
  <si>
    <t>61 Вишите плаття к\р з пов'язкою</t>
  </si>
  <si>
    <t>16-18</t>
  </si>
  <si>
    <t>18-20</t>
  </si>
  <si>
    <t>21-23</t>
  </si>
  <si>
    <t>20. Шкарпетки чоловічі</t>
  </si>
  <si>
    <t>27-29</t>
  </si>
  <si>
    <t>25-27</t>
  </si>
  <si>
    <t>короткі</t>
  </si>
  <si>
    <t>фітнес</t>
  </si>
  <si>
    <t>спорт</t>
  </si>
  <si>
    <t>комбін</t>
  </si>
  <si>
    <t>довгі</t>
  </si>
  <si>
    <t>сітка</t>
  </si>
  <si>
    <t>беж</t>
  </si>
  <si>
    <t>пряжа</t>
  </si>
  <si>
    <t xml:space="preserve">21. Шкарпетки чол гребінна </t>
  </si>
  <si>
    <t>23-25</t>
  </si>
  <si>
    <t>21. Шкарпетки жін. регенеров.</t>
  </si>
  <si>
    <t xml:space="preserve">21. Шкарпетки жін. гребінна </t>
  </si>
  <si>
    <t>конопля</t>
  </si>
  <si>
    <t>люрекс</t>
  </si>
  <si>
    <t>губи</t>
  </si>
  <si>
    <t>пудра</t>
  </si>
  <si>
    <t>ангелСерце    ангелНімб    відХресних</t>
  </si>
  <si>
    <t xml:space="preserve">від хресних </t>
  </si>
  <si>
    <t>ангСерце</t>
  </si>
  <si>
    <t>ангНімб</t>
  </si>
  <si>
    <t>62 Комбінезон+шапка+пінетки</t>
  </si>
  <si>
    <t>62 Комбінезон відкр ножки ангел</t>
  </si>
  <si>
    <t>сердечка</t>
  </si>
  <si>
    <t>жовті</t>
  </si>
  <si>
    <t>12-1. Плавки хлопчачі ТР11</t>
  </si>
  <si>
    <t>сірМанжет</t>
  </si>
  <si>
    <t>6-1. Майка дитяча кулір, МК1</t>
  </si>
  <si>
    <t>7-1. Майка на бретелі, МК3</t>
  </si>
  <si>
    <t>6-7. Майка однотон, МК4</t>
  </si>
  <si>
    <t>6-1. Майка дитяча КП, МК9</t>
  </si>
  <si>
    <t>6-1. Майка дитяча стрейч,МК10</t>
  </si>
  <si>
    <t>БД1 Боді довгий рукав інтерлок, БД1</t>
  </si>
  <si>
    <t>3-1. Боді вушка аплікація, БД9</t>
  </si>
  <si>
    <t>3-1. Боді д/р стр.кулір, БД22</t>
  </si>
  <si>
    <t>3-3. Боді байковий, БД17</t>
  </si>
  <si>
    <t>6-2. Боді д/р інтАкт базовий, БД24</t>
  </si>
  <si>
    <t>6-2. Боді д/р котик плюшевий, БД18</t>
  </si>
  <si>
    <t>3-4. Боді флісовий, БД36</t>
  </si>
  <si>
    <t>7 Боді д/р спереду закл. , БД3</t>
  </si>
  <si>
    <t>8. Боді спереду закл.малюн,БД39,37</t>
  </si>
  <si>
    <t>8. Боді ручки рібана начос, БД40</t>
  </si>
  <si>
    <t>8. Боді ручки футер начос, БД41</t>
  </si>
  <si>
    <t>9. Боді короткий рукав інтерлок, БД4</t>
  </si>
  <si>
    <t>10.Боді-футболка кулір, БД5, БД14</t>
  </si>
  <si>
    <t>10.Боді-футболка кулірП, БД30</t>
  </si>
  <si>
    <t>11.Боді-футболка кулір стрейч, БД23</t>
  </si>
  <si>
    <t>12.Боді-майка кулір, БД6</t>
  </si>
  <si>
    <t>12.Боді-майка кулірП, БД31</t>
  </si>
  <si>
    <t>19-2. Комбінезон стрейч кулір, КБ17</t>
  </si>
  <si>
    <t>19-3. Комбінезон плюш, КБ15</t>
  </si>
  <si>
    <t>21. Комбінезон-крош закр.ручки, КБ21</t>
  </si>
  <si>
    <t>37. Коротиші інтерлок акт, ПЗ 12</t>
  </si>
  <si>
    <t>38-3. Коротиші плюш, ПЗ19</t>
  </si>
  <si>
    <t>39. Коротиші на широкій резинці, ПЗ5</t>
  </si>
  <si>
    <t>39. Коротиші на широкій резинці, ПЗ14</t>
  </si>
  <si>
    <t>41. Повзуни довгі+ застібка, ПЗ 20</t>
  </si>
  <si>
    <t>42. Повзуни для малюків, ПЗ7</t>
  </si>
  <si>
    <t>44-1. Штанята плюшеві</t>
  </si>
  <si>
    <t>Тсині</t>
  </si>
  <si>
    <t>58. Колготки демі, Premium</t>
  </si>
  <si>
    <t>58. Шкарпетки дитячі махрові</t>
  </si>
  <si>
    <t xml:space="preserve">21. Шкарпетки чол махрові </t>
  </si>
  <si>
    <t>реген</t>
  </si>
  <si>
    <t>21. Шкарпетки жін. Махрові</t>
  </si>
  <si>
    <t>Рег</t>
  </si>
  <si>
    <t>олені</t>
  </si>
  <si>
    <t>безРезинки</t>
  </si>
  <si>
    <t>гребінні</t>
  </si>
  <si>
    <t xml:space="preserve"> Олені        Без Резинки   Короткі</t>
  </si>
  <si>
    <t>60 Костюм святков.дівч квіти біл, мол</t>
  </si>
  <si>
    <t>62 Комб.+шапк+пін. КАПІТОН KN23</t>
  </si>
  <si>
    <t xml:space="preserve"> бузкова рожев  оранж малинов  вишнев  </t>
  </si>
  <si>
    <t xml:space="preserve">  джинс        сіра      Темно-синя</t>
  </si>
  <si>
    <t xml:space="preserve"> чорна</t>
  </si>
  <si>
    <t xml:space="preserve">        картаХакі</t>
  </si>
  <si>
    <t>8-1. Футболка дитяча кулір ФК3</t>
  </si>
  <si>
    <t>8-2. Футболка кулір біла, ФК3</t>
  </si>
  <si>
    <t>8-3. Футболка кулір чорна, ФК5</t>
  </si>
  <si>
    <t>8-12. Джемпер кулірП, ДЖ5</t>
  </si>
  <si>
    <t>8-12. Джемпер стр.кулір, ДЖ3</t>
  </si>
  <si>
    <t>тСині</t>
  </si>
  <si>
    <t>інтА</t>
  </si>
  <si>
    <t xml:space="preserve">8. Боді на запах рібана начос, </t>
  </si>
  <si>
    <t>44. Штанята для новонароджених</t>
  </si>
  <si>
    <t>бежев</t>
  </si>
  <si>
    <t xml:space="preserve">           малюнок  -     полоска</t>
  </si>
  <si>
    <t>15-1 Піжама (футб/киш+бріджі)</t>
  </si>
  <si>
    <t>інтП2</t>
  </si>
  <si>
    <t>муслін</t>
  </si>
  <si>
    <t>70*70</t>
  </si>
  <si>
    <t>15-1 Піжама футб+шорти Kiss</t>
  </si>
  <si>
    <t>Зелені</t>
  </si>
  <si>
    <t>Антрацит</t>
  </si>
  <si>
    <t xml:space="preserve">22. Ромпер з вушками </t>
  </si>
  <si>
    <t>бутилка</t>
  </si>
  <si>
    <t>абрикос</t>
  </si>
  <si>
    <t>кавові</t>
  </si>
  <si>
    <t>61 Костюм Хмаринка Срібна</t>
  </si>
  <si>
    <t>61 Костюм Діадема</t>
  </si>
  <si>
    <t>61 Костюм Наречена Квіти</t>
  </si>
  <si>
    <t>бронза</t>
  </si>
  <si>
    <t>СвКор</t>
  </si>
  <si>
    <t xml:space="preserve">   СвітлийКоричнев  -    Бронзовий</t>
  </si>
  <si>
    <t>Тсин</t>
  </si>
  <si>
    <t>Пальми</t>
  </si>
  <si>
    <t>собачки</t>
  </si>
  <si>
    <t>8-12. Джемпер інт.Польща, ДЖ6</t>
  </si>
  <si>
    <t>ретро</t>
  </si>
  <si>
    <t>кораблі</t>
  </si>
  <si>
    <t>13. Майка з трусиками хлопч МТ7</t>
  </si>
  <si>
    <t>Квіти</t>
  </si>
  <si>
    <t>Горохи</t>
  </si>
  <si>
    <t>15-5 Літній костюм, ЛК10</t>
  </si>
  <si>
    <t>Зірки</t>
  </si>
  <si>
    <t>Полоска</t>
  </si>
  <si>
    <t xml:space="preserve">  Тсиній      Пальми       Зірки     Полоска</t>
  </si>
  <si>
    <t>метелик</t>
  </si>
  <si>
    <t>20-5. Шорти кишеня ШК6</t>
  </si>
  <si>
    <t>20-3. Шорти з  полосками ШК2</t>
  </si>
  <si>
    <t>8-12. Джемпер кулірПольща, ФК16</t>
  </si>
  <si>
    <t>хамелеон</t>
  </si>
  <si>
    <t xml:space="preserve">       метелик</t>
  </si>
  <si>
    <t>бузок</t>
  </si>
  <si>
    <t>зелен</t>
  </si>
  <si>
    <t>20-3. Шорти шнур АктІнт,ШК3</t>
  </si>
  <si>
    <t>16. Пісочник інтерлок, стрейч</t>
  </si>
  <si>
    <t>16. Пісочник інтерлок Польща</t>
  </si>
  <si>
    <t xml:space="preserve">  Квіти            Кораблик         Горох</t>
  </si>
  <si>
    <t>кава</t>
  </si>
  <si>
    <t>морХвиля</t>
  </si>
  <si>
    <t xml:space="preserve">   Paris                   Ромашка</t>
  </si>
  <si>
    <t>Paris</t>
  </si>
  <si>
    <t>кавуни</t>
  </si>
  <si>
    <t>каваМол</t>
  </si>
  <si>
    <t xml:space="preserve">                                  пір'я              кава</t>
  </si>
  <si>
    <t xml:space="preserve">                           сині   МорХв    Ментол</t>
  </si>
  <si>
    <t xml:space="preserve">                                     МорХв    Ментол    </t>
  </si>
  <si>
    <t>кулірП2</t>
  </si>
  <si>
    <t>10.Боді-футболка кулірП2, БД49</t>
  </si>
  <si>
    <t>10.Боді-футболка інтП2, БД52</t>
  </si>
  <si>
    <t>12.Боді-майка інтП2, БД53</t>
  </si>
  <si>
    <t>Орн1</t>
  </si>
  <si>
    <t xml:space="preserve">         білий                     молочний</t>
  </si>
  <si>
    <t>клітинка</t>
  </si>
  <si>
    <t>лаванда</t>
  </si>
  <si>
    <t xml:space="preserve">       мол - лаван-роз -білий</t>
  </si>
  <si>
    <t xml:space="preserve"> Ракета</t>
  </si>
  <si>
    <t>пальми</t>
  </si>
  <si>
    <t>12-14.</t>
  </si>
  <si>
    <t>20-22</t>
  </si>
  <si>
    <t>58. Шкарпетки дит.махрові Бобі</t>
  </si>
  <si>
    <t>58. Шкарпетки дит. Демісезон</t>
  </si>
  <si>
    <t>зелений</t>
  </si>
  <si>
    <t>3-3. Боді малюнок інт П, БД47</t>
  </si>
  <si>
    <t xml:space="preserve">               </t>
  </si>
  <si>
    <t>21. Комбінезон закр.ручки, КБ24</t>
  </si>
  <si>
    <t>21. Комбінезон закр.ручки, КБ22</t>
  </si>
  <si>
    <t>58. Колготки махрові, Premium</t>
  </si>
  <si>
    <t>62 Комб.+шапк+пін. КАПІТОН KN30</t>
  </si>
  <si>
    <t>6. Кофта на застібку байка, КФ9</t>
  </si>
  <si>
    <t>35. Кофта на закльопки, КФ12</t>
  </si>
  <si>
    <t>30-1. Кофта крошетка для немовлят, КФ7</t>
  </si>
  <si>
    <t>31.Кофта з закрит.р збоку закл, КФ3</t>
  </si>
  <si>
    <t>37. Коротиші інтерлок, ПЗ 3</t>
  </si>
  <si>
    <t>38-1. Коротиші кулір, ПЗ 8</t>
  </si>
  <si>
    <t>38-2. Коротиші футер, ПЗ 15</t>
  </si>
  <si>
    <t>44. Штанята дитячі актІнт, ШД2</t>
  </si>
  <si>
    <t>48.КН7 Боді+штани надписи, КН7</t>
  </si>
  <si>
    <t>18-1. Штани спортивні двонитка</t>
  </si>
  <si>
    <t>ЦІНИ ОРІЄНТОВНІ</t>
  </si>
  <si>
    <t>Оптові ціни є ОРІЄНТОВНИМИ</t>
  </si>
  <si>
    <t>60 Костюм хрестильний хл. КД3, КД4</t>
  </si>
  <si>
    <t xml:space="preserve">       білий         молочний   </t>
  </si>
  <si>
    <t xml:space="preserve">червоні </t>
  </si>
  <si>
    <t>гірч</t>
  </si>
  <si>
    <t>зел</t>
  </si>
  <si>
    <t>1. Майка чол. кольорова</t>
  </si>
  <si>
    <t>2. Джемпер чол однотон ДЖ4, ДЖ3</t>
  </si>
  <si>
    <t>2. Джемпер ч малюнок ДЖ4,ДЖ3</t>
  </si>
  <si>
    <t>3. Боксерки чол. Малюнок, БК2</t>
  </si>
  <si>
    <t>3. Боксерки чол. Однотон, БК2</t>
  </si>
  <si>
    <t>3. Боксерки чол. Спорт резинка БК5</t>
  </si>
  <si>
    <t>3 Боксерки подовжені, БK4</t>
  </si>
  <si>
    <t>3. Боксерки чол, БК3, бавовна 100%</t>
  </si>
  <si>
    <t>3. Труси чоловічі плавки</t>
  </si>
  <si>
    <t>дайвінг</t>
  </si>
  <si>
    <t>4.Білизна чол бавовна 100 %</t>
  </si>
  <si>
    <t>4. Термобілизна 320г/м2 -   75бав,14ПЕ,6Ел</t>
  </si>
  <si>
    <t>5. Гольф чоловічий рібана, ГФ10</t>
  </si>
  <si>
    <t>5. Фуфайка білизняна чол ФД1</t>
  </si>
  <si>
    <t>5. Фуфайка білизняна чол ФД2</t>
  </si>
  <si>
    <t xml:space="preserve">чорна    -   малинова-     </t>
  </si>
  <si>
    <t>6. Підштанники чоловічі</t>
  </si>
  <si>
    <t>7. Майка на бретельки біла, МК3</t>
  </si>
  <si>
    <t>7. Майка на бретельки жін, МК5</t>
  </si>
  <si>
    <t>7. Майка на бретелі, жін МК6</t>
  </si>
  <si>
    <t>7. Майка шир.бретеля, однотон МК11</t>
  </si>
  <si>
    <t>7. Майка-топ жін стр.кулір, МК8</t>
  </si>
  <si>
    <t>7. Майка жіноча довга, МК14</t>
  </si>
  <si>
    <t>5. Піжама чол. Кофта+штани, ПМ6</t>
  </si>
  <si>
    <t>5. Піжама чол. Футболка+шорти, ПМ8</t>
  </si>
  <si>
    <t>5. Піжама чол. Футболка+штани, ПМ7</t>
  </si>
  <si>
    <t>8. Труси сліпи-класік , ТС1</t>
  </si>
  <si>
    <t>8. Труси сліпи-класік однот, ТС1</t>
  </si>
  <si>
    <t>9. Панталони жіночі довгі, ПА2</t>
  </si>
  <si>
    <t>9. Панталони жіночі довгі, ПА1</t>
  </si>
  <si>
    <t>тілесн</t>
  </si>
  <si>
    <t>9. Панталони жіночі кружево, ПА5</t>
  </si>
  <si>
    <t>8. Труси сліпи-максі</t>
  </si>
  <si>
    <t>8. Труси бразиліани</t>
  </si>
  <si>
    <t>8. Труси-шорти жіночі</t>
  </si>
  <si>
    <t>8. Труси-шорти короткі</t>
  </si>
  <si>
    <t>8. Труси ж кружево ТК1</t>
  </si>
  <si>
    <t>8. Сліпи-класік, пояс- круж, ТК2</t>
  </si>
  <si>
    <t>8. Сліпи-максі, пояс-круж, ТК3</t>
  </si>
  <si>
    <t>8. Труси-шорти кружевні, ТК6</t>
  </si>
  <si>
    <t>8. Труси-сліпи кружевоЗ, ТК5</t>
  </si>
  <si>
    <t>8. Бразиліани кружевоЗ, ТК12</t>
  </si>
  <si>
    <t>8. Труси-стрінги кружевоЗ, ТК11</t>
  </si>
  <si>
    <t>8. Труси жіночі, ТР1</t>
  </si>
  <si>
    <t>8. Труси жіночі, ТР6</t>
  </si>
  <si>
    <t>10. Піжама ж кофта +штани , ПЖ1</t>
  </si>
  <si>
    <t>10. Піжама ж футболка+бріджі ПЖ5</t>
  </si>
  <si>
    <t>10. Піжама ж бретелі кружево, ПЖ12</t>
  </si>
  <si>
    <t>10. Піжама ж бретелі  ПЖ6</t>
  </si>
  <si>
    <t>гірчичн</t>
  </si>
  <si>
    <t>16. Лосіни жіночі довгі, ЛЖ5</t>
  </si>
  <si>
    <t>16. Лосіни жіночі середні, ЛЖ4</t>
  </si>
  <si>
    <t>14  Футболка жіноча, ФЖ1, ФЖ3</t>
  </si>
  <si>
    <t>16. Велосипедки ж, ЛЖ6</t>
  </si>
  <si>
    <t>13.  Гольф жіночий, ГФ12</t>
  </si>
  <si>
    <t>12. Халат жін рукавево</t>
  </si>
  <si>
    <t>12. Нічна сорочка на бретелі НС12</t>
  </si>
  <si>
    <t>12. Нічна сорочка ліф на запах, НС19</t>
  </si>
  <si>
    <t>13. Лонгслів жіночий, ФД7</t>
  </si>
  <si>
    <t>13. Лонгслів жіночий, ФД17</t>
  </si>
  <si>
    <t>кавовий</t>
  </si>
  <si>
    <t>мятний</t>
  </si>
  <si>
    <t>8. Труси ж кружево ТК14</t>
  </si>
  <si>
    <t xml:space="preserve">14-3. Піжама футерП </t>
  </si>
  <si>
    <t>14-3. Піжама фліс</t>
  </si>
  <si>
    <t xml:space="preserve">11. Шорти жіночі </t>
  </si>
  <si>
    <t>11. Штани піжамні ШЖ6</t>
  </si>
  <si>
    <t>гірчи</t>
  </si>
  <si>
    <t>гриби</t>
  </si>
  <si>
    <t>серця</t>
  </si>
  <si>
    <t>малюок</t>
  </si>
  <si>
    <t>7-4. Майка-топ стрейч, МК8</t>
  </si>
  <si>
    <t>1. Гольф дитячий інт., ГФ1</t>
  </si>
  <si>
    <t>1. Гольф дитячий Актінт., ГФ8</t>
  </si>
  <si>
    <t>1. Гольф дівч.крошетка, ГФ2</t>
  </si>
  <si>
    <t xml:space="preserve">2. Гольф інт. з аплік </t>
  </si>
  <si>
    <t>2. Гольф рібана, ГФ12</t>
  </si>
  <si>
    <t>3. Фуфайка д/р з 1 закл. ФД1</t>
  </si>
  <si>
    <t>3. Фуфайка д/р з 1 закл. ФД7</t>
  </si>
  <si>
    <t>3. Фуфайка д/р з 1 закл. Інт ФД7</t>
  </si>
  <si>
    <t>3. Фуфайка д/р кулір ФД26</t>
  </si>
  <si>
    <t>12-3. Труси хлопчачі стрейч, ТР8</t>
  </si>
  <si>
    <t xml:space="preserve">стрейч </t>
  </si>
  <si>
    <t>13. Боксерки хлопчачі, БК1</t>
  </si>
  <si>
    <t>13-1. Боксерки хл. Стрейч, БК2</t>
  </si>
  <si>
    <t>13. Майка брет + труси, МТ3</t>
  </si>
  <si>
    <t>13. Майка брет+ труси однотон</t>
  </si>
  <si>
    <t>14. Піжама з аплікацією ПД12</t>
  </si>
  <si>
    <t>14. Піжама дитяча, ПД1</t>
  </si>
  <si>
    <t xml:space="preserve">  сірий                      салат-сір                синій</t>
  </si>
  <si>
    <t>салат</t>
  </si>
  <si>
    <t>14-5. Піжама інтП2, ПД16</t>
  </si>
  <si>
    <t xml:space="preserve">рожев </t>
  </si>
  <si>
    <t>новорічна</t>
  </si>
  <si>
    <t>рожева                 сіра               синя        новорічна</t>
  </si>
  <si>
    <t xml:space="preserve">14-6. Піжама стрейч </t>
  </si>
  <si>
    <t>23. Костюм спортивний , КС3</t>
  </si>
  <si>
    <t>салатов</t>
  </si>
  <si>
    <t>Синьо-Ж</t>
  </si>
  <si>
    <t>Зелена    Абрикос   Пудра  Котики     Серця</t>
  </si>
  <si>
    <t>8-12. Джемпер КА, ДЖ4, ДЖ3</t>
  </si>
  <si>
    <t>59.Костюм для хрестин КД1, КД2</t>
  </si>
  <si>
    <t>60 Костюм Корона срібна КД12</t>
  </si>
  <si>
    <t>60 Костюм Mommys Baby КД13</t>
  </si>
  <si>
    <t>60 Костюм святк.хлопчик КД3, КД4</t>
  </si>
  <si>
    <t>60 Костюм кольор.штани КД3, КД4</t>
  </si>
  <si>
    <t>61 Костюм Ангели та голуби КД3, КД4</t>
  </si>
  <si>
    <t>61 Костюм джентельмена КД8</t>
  </si>
  <si>
    <t>61 Костюм Лілея -рібана КД9</t>
  </si>
  <si>
    <t>61 Костюм Ангели -рібана КД7</t>
  </si>
  <si>
    <t>61 Костюм Срібна зірка КД15</t>
  </si>
  <si>
    <t>61 Костюм святковий LadAngel КД11</t>
  </si>
  <si>
    <t>61 Комплект Ніжність плаття КД14</t>
  </si>
  <si>
    <t>3-3. Боді рібана стійка, БД46</t>
  </si>
  <si>
    <t>9. Боді короткий рукав базовий, БД59</t>
  </si>
  <si>
    <t>9. Боді-вишиванка к/р комірчик БД56</t>
  </si>
  <si>
    <t>9. Боді-вишиванка д/р комірчик БД35</t>
  </si>
  <si>
    <t>14. Боді-вишиванка коротк.рук БД13</t>
  </si>
  <si>
    <t>9. Боді-вишиванка на довг.рукав БД12</t>
  </si>
  <si>
    <t>9. Боді-вишиванка к/р малюк БД61</t>
  </si>
  <si>
    <t>14. Боді-вишиванка на довг.рук БД12</t>
  </si>
  <si>
    <t>8. Боді ручки рібана начос, БД38</t>
  </si>
  <si>
    <t>17. Комбінезон закр.ножки, КБ1, КБ5</t>
  </si>
  <si>
    <t>19. Комбінезон відкр.ножки КБ30</t>
  </si>
  <si>
    <t>17. Комбінезон закр.ножки. КБ30</t>
  </si>
  <si>
    <t>19-3. Комбінезон флісовий КБ20</t>
  </si>
  <si>
    <t>20. Комбінезон футерП2, КБ14</t>
  </si>
  <si>
    <t>21. Комбінезон закр.ручки KB2</t>
  </si>
  <si>
    <t>22. Ромпер тринитка начос КБ38</t>
  </si>
  <si>
    <t>22. Ромпер флісовий   КБ40</t>
  </si>
  <si>
    <t>ЛюМаму - ЧудоДів      синьоЖовт</t>
  </si>
  <si>
    <t>47-1.Кофта+коротиші резинка КН13</t>
  </si>
  <si>
    <t>47-1.Кофта+коротиші байка КН29</t>
  </si>
  <si>
    <t>47-1.Кофта+коротиші+шапкка КН33</t>
  </si>
  <si>
    <t>47-1.Кофта+коротиші +шапка КН34</t>
  </si>
  <si>
    <t>47-1.Кофта+коротиш+шапка+боді КН9</t>
  </si>
  <si>
    <t>Боді запах+штани+кофта+шапка КН24</t>
  </si>
  <si>
    <t xml:space="preserve">    квіти        орнам1    </t>
  </si>
  <si>
    <t>61 Теплий костюм вишитий КД22</t>
  </si>
  <si>
    <t>61 Теплий костюм Промені КД23</t>
  </si>
  <si>
    <t>61 Теплий костюм Вінець КД24</t>
  </si>
  <si>
    <t>60 Костюм кольор.штани КД28</t>
  </si>
  <si>
    <t>черв.</t>
  </si>
  <si>
    <t>Крижма Махрова з вишивкою 90*70</t>
  </si>
  <si>
    <t>Крижма Флісова 90*70</t>
  </si>
  <si>
    <t>промені</t>
  </si>
  <si>
    <t>ангели</t>
  </si>
  <si>
    <t>Крижма подвійна мінкі плюш 90*80</t>
  </si>
  <si>
    <t>мінкі плюш</t>
  </si>
  <si>
    <t>зелені</t>
  </si>
  <si>
    <t>10. Піжама ж футболка+шорти ПЖ10</t>
  </si>
  <si>
    <t>10 Піжама ж футболка+штани ПЖ11</t>
  </si>
  <si>
    <t>10. Піжама ж кофта +штани ПЖ22</t>
  </si>
  <si>
    <t xml:space="preserve">          малюнок     однотон</t>
  </si>
  <si>
    <t>7. Майка-топ жін рубчик, МК16</t>
  </si>
  <si>
    <t>13. Лонгслів жін рубчик ФД17</t>
  </si>
  <si>
    <t>12. Нічна сорочка довг/р, НС27</t>
  </si>
  <si>
    <t>ріжні</t>
  </si>
  <si>
    <t>12. Нічна сорочка к/р НС10</t>
  </si>
  <si>
    <t>13. Світшот жін теплий, КЖ9</t>
  </si>
  <si>
    <t xml:space="preserve">синій </t>
  </si>
  <si>
    <t>гірчичний</t>
  </si>
  <si>
    <t>13. Худі жін теплий, КЖ7</t>
  </si>
  <si>
    <t>13. Костюм теплий жін СК5</t>
  </si>
  <si>
    <t>14  Футболка жін оверсайз ФЖ6</t>
  </si>
  <si>
    <t>42-44</t>
  </si>
  <si>
    <t>46-48</t>
  </si>
  <si>
    <t>50-52</t>
  </si>
  <si>
    <t>16. Лосіни термо, ЛЖ7</t>
  </si>
  <si>
    <t>2. Джемпер чол ДЖ1, ДЖ2</t>
  </si>
  <si>
    <t>короткі фітнес   довгі</t>
  </si>
  <si>
    <t>зелена</t>
  </si>
  <si>
    <t>10 Піжама ж байкова штани ПЖ9</t>
  </si>
  <si>
    <t>чорн</t>
  </si>
  <si>
    <t>5. Теплий світшот чолов, КЧ2</t>
  </si>
  <si>
    <t>5. Теплий худі чолов, КЧ1</t>
  </si>
  <si>
    <t>2. Вишиванка коротк.рук ВД2</t>
  </si>
  <si>
    <t>1. Вишиванка довг.рук ВД1</t>
  </si>
  <si>
    <t>4.Вишиванка дівч.3/4р. ВД4</t>
  </si>
  <si>
    <t>6. Футболка вишитий Тризуб</t>
  </si>
  <si>
    <t>8-1.Костюм для хрестин КД1, КД2</t>
  </si>
  <si>
    <t>8-2.Костюм святковий КД3, КД4</t>
  </si>
  <si>
    <t>8-2.Костюм кольор.штани КД3, КД4</t>
  </si>
  <si>
    <t>Боді-вишиванка на к/р БД13</t>
  </si>
  <si>
    <t>Боді-вишиванка комір к/р БД56</t>
  </si>
  <si>
    <t>Комбінезон-вишиванка</t>
  </si>
  <si>
    <t>9. Комбінезон вишиванка КБ12</t>
  </si>
  <si>
    <t>14. Вишиванка к/р чол ВМ1</t>
  </si>
  <si>
    <t>Футболка  ДЖ4+ ціна вишивки</t>
  </si>
  <si>
    <t>17. Майка МК11+ ціна вишивки</t>
  </si>
  <si>
    <t>16. Вишиванка ж. реглан ВЖ4</t>
  </si>
  <si>
    <t>жовтв</t>
  </si>
  <si>
    <t>16. Лонгслів д/р+ціна вишивки</t>
  </si>
  <si>
    <t>Товари з категорії Вишиванки та Хрестильний одяг можна обирати через кошик на сайті. Якщо замовлення відповідатиме критеріям для опту (сума та однотипний товар)- ми його перерахуємо на оптові ціни</t>
  </si>
  <si>
    <t>4. Кофта патент малюнок, ФД13</t>
  </si>
  <si>
    <t xml:space="preserve">       гриби           серця            </t>
  </si>
  <si>
    <t xml:space="preserve">Антрацит  Зелені    Малинов </t>
  </si>
  <si>
    <t xml:space="preserve">   чорні         </t>
  </si>
  <si>
    <t>17. Комбінезон закр.ножки. КБ5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</si>
</sst>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2" x14ac:knownFonts="1"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color rgb="FFBFBFBF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6"/>
      <color rgb="FFBFBFBF"/>
      <name val="Calibri"/>
      <family val="2"/>
      <charset val="204"/>
    </font>
    <font>
      <b/>
      <sz val="8"/>
      <color rgb="FFC00000"/>
      <name val="Calibri"/>
      <family val="2"/>
      <charset val="204"/>
    </font>
    <font>
      <b/>
      <u/>
      <sz val="8"/>
      <color rgb="FFC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b/>
      <i/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4"/>
      <color rgb="FF404040"/>
      <name val="Arial"/>
      <family val="2"/>
      <charset val="204"/>
    </font>
    <font>
      <sz val="14"/>
      <color rgb="FF000000"/>
      <name val="Calibri"/>
      <family val="2"/>
      <charset val="204"/>
    </font>
    <font>
      <b/>
      <sz val="18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b/>
      <sz val="8"/>
      <name val="Calibri"/>
      <family val="2"/>
      <charset val="204"/>
    </font>
    <font>
      <sz val="11"/>
      <color rgb="FFFFFF00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sz val="8"/>
      <color rgb="FFFFFFFF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6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1"/>
      <color rgb="FFBFBFBF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6"/>
      <color rgb="FFD9D9D9"/>
      <name val="Calibri"/>
      <family val="2"/>
      <charset val="204"/>
    </font>
    <font>
      <b/>
      <sz val="11"/>
      <color rgb="FFD9D9D9"/>
      <name val="Calibri"/>
      <family val="2"/>
      <charset val="204"/>
    </font>
    <font>
      <b/>
      <sz val="11"/>
      <color rgb="FFFFFF00"/>
      <name val="Calibri"/>
      <family val="2"/>
      <charset val="204"/>
    </font>
    <font>
      <b/>
      <sz val="10"/>
      <color rgb="FFBFBFBF"/>
      <name val="Calibri"/>
      <family val="2"/>
      <charset val="204"/>
    </font>
    <font>
      <b/>
      <sz val="8"/>
      <color theme="0"/>
      <name val="Calibri"/>
      <family val="2"/>
      <charset val="204"/>
    </font>
    <font>
      <b/>
      <i/>
      <u/>
      <sz val="18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9"/>
      <color theme="0"/>
      <name val="Calibri"/>
      <family val="2"/>
      <charset val="204"/>
    </font>
    <font>
      <b/>
      <sz val="16"/>
      <color rgb="FF000000"/>
      <name val="Calibri"/>
      <family val="2"/>
      <charset val="204"/>
    </font>
  </fonts>
  <fills count="70">
    <fill>
      <patternFill patternType="none"/>
    </fill>
    <fill>
      <patternFill patternType="gray125"/>
    </fill>
    <fill>
      <patternFill patternType="solid">
        <fgColor rgb="FFFCD5B5"/>
        <bgColor rgb="FFDDD9C3"/>
      </patternFill>
    </fill>
    <fill>
      <patternFill patternType="solid">
        <fgColor rgb="FFFFFFFF"/>
        <bgColor rgb="FFFEFEEC"/>
      </patternFill>
    </fill>
    <fill>
      <patternFill patternType="solid">
        <fgColor rgb="FFC1E0FF"/>
        <bgColor rgb="FFB7DEE8"/>
      </patternFill>
    </fill>
    <fill>
      <patternFill patternType="solid">
        <fgColor rgb="FFFED6F0"/>
        <bgColor rgb="FFFCD5B5"/>
      </patternFill>
    </fill>
    <fill>
      <patternFill patternType="solid">
        <fgColor rgb="FFFFF3AB"/>
        <bgColor rgb="FFFBFCD0"/>
      </patternFill>
    </fill>
    <fill>
      <patternFill patternType="solid">
        <fgColor rgb="FFD7FEAC"/>
        <bgColor rgb="FFFBFCD0"/>
      </patternFill>
    </fill>
    <fill>
      <patternFill patternType="solid">
        <fgColor rgb="FFFBFCD0"/>
        <bgColor rgb="FFFCFDE7"/>
      </patternFill>
    </fill>
    <fill>
      <patternFill patternType="solid">
        <fgColor rgb="FFD9D9D9"/>
        <bgColor rgb="FFDDD9C3"/>
      </patternFill>
    </fill>
    <fill>
      <patternFill patternType="solid">
        <fgColor rgb="FFFFD966"/>
        <bgColor rgb="FFFFEA69"/>
      </patternFill>
    </fill>
    <fill>
      <patternFill patternType="solid">
        <fgColor rgb="FF3FCDFF"/>
        <bgColor rgb="FF43CEFF"/>
      </patternFill>
    </fill>
    <fill>
      <patternFill patternType="solid">
        <fgColor rgb="FFFF6600"/>
        <bgColor rgb="FFBF9000"/>
      </patternFill>
    </fill>
    <fill>
      <patternFill patternType="solid">
        <fgColor rgb="FFE3138F"/>
        <bgColor rgb="FFFF21BA"/>
      </patternFill>
    </fill>
    <fill>
      <patternFill patternType="solid">
        <fgColor rgb="FFC00000"/>
        <bgColor rgb="FFFF0000"/>
      </patternFill>
    </fill>
    <fill>
      <patternFill patternType="solid">
        <fgColor rgb="FF376092"/>
        <bgColor rgb="FF4478B6"/>
      </patternFill>
    </fill>
    <fill>
      <patternFill patternType="solid">
        <fgColor rgb="FF01034F"/>
        <bgColor rgb="FF000080"/>
      </patternFill>
    </fill>
    <fill>
      <patternFill patternType="solid">
        <fgColor rgb="FF8FAADC"/>
        <bgColor rgb="FF8EB4E3"/>
      </patternFill>
    </fill>
    <fill>
      <patternFill patternType="solid">
        <fgColor rgb="FFFF85AE"/>
        <bgColor rgb="FFFB9BED"/>
      </patternFill>
    </fill>
    <fill>
      <patternFill patternType="solid">
        <fgColor rgb="FF43CEFF"/>
        <bgColor rgb="FF3FCDFF"/>
      </patternFill>
    </fill>
    <fill>
      <patternFill patternType="solid">
        <fgColor rgb="FF4478B6"/>
        <bgColor rgb="FF558ED5"/>
      </patternFill>
    </fill>
    <fill>
      <patternFill patternType="solid">
        <fgColor rgb="FF000000"/>
        <bgColor rgb="FF01034F"/>
      </patternFill>
    </fill>
    <fill>
      <patternFill patternType="solid">
        <fgColor rgb="FFFB9BED"/>
        <bgColor rgb="FFFF99FF"/>
      </patternFill>
    </fill>
    <fill>
      <patternFill patternType="solid">
        <fgColor rgb="FFBF9000"/>
        <bgColor rgb="FFFF6600"/>
      </patternFill>
    </fill>
    <fill>
      <patternFill patternType="solid">
        <fgColor rgb="FF5BD4FF"/>
        <bgColor rgb="FF43CEFF"/>
      </patternFill>
    </fill>
    <fill>
      <patternFill patternType="solid">
        <fgColor rgb="FFF0A6C6"/>
        <bgColor rgb="FFFB9BE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B7DEE8"/>
      </patternFill>
    </fill>
    <fill>
      <patternFill patternType="solid">
        <fgColor theme="0" tint="-0.14999847407452621"/>
        <bgColor rgb="FFFCD5B5"/>
      </patternFill>
    </fill>
    <fill>
      <patternFill patternType="solid">
        <fgColor theme="0" tint="-0.14999847407452621"/>
        <bgColor rgb="FFFBFCD0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rgb="FFB7DEE8"/>
      </patternFill>
    </fill>
    <fill>
      <patternFill patternType="solid">
        <fgColor theme="3" tint="0.39997558519241921"/>
        <bgColor rgb="FFFB9BED"/>
      </patternFill>
    </fill>
    <fill>
      <patternFill patternType="solid">
        <fgColor rgb="FFFD2BC1"/>
        <bgColor indexed="64"/>
      </patternFill>
    </fill>
    <fill>
      <patternFill patternType="solid">
        <fgColor rgb="FFFEFEDE"/>
        <bgColor indexed="64"/>
      </patternFill>
    </fill>
    <fill>
      <patternFill patternType="solid">
        <fgColor rgb="FFFAC2E3"/>
        <bgColor indexed="64"/>
      </patternFill>
    </fill>
    <fill>
      <patternFill patternType="solid">
        <fgColor rgb="FF32D5F6"/>
        <bgColor rgb="FFB7DEE8"/>
      </patternFill>
    </fill>
    <fill>
      <patternFill patternType="solid">
        <fgColor rgb="FF7FA3CF"/>
        <bgColor indexed="64"/>
      </patternFill>
    </fill>
    <fill>
      <patternFill patternType="solid">
        <fgColor rgb="FFB0F2E5"/>
        <bgColor rgb="FFB7DEE8"/>
      </patternFill>
    </fill>
    <fill>
      <patternFill patternType="solid">
        <fgColor rgb="FFF692BD"/>
        <bgColor rgb="FFFCD5B5"/>
      </patternFill>
    </fill>
    <fill>
      <patternFill patternType="solid">
        <fgColor rgb="FFEF81EF"/>
        <bgColor rgb="FFFBFCD0"/>
      </patternFill>
    </fill>
    <fill>
      <patternFill patternType="solid">
        <fgColor rgb="FFF692BD"/>
        <bgColor indexed="64"/>
      </patternFill>
    </fill>
    <fill>
      <patternFill patternType="solid">
        <fgColor rgb="FFEF81EF"/>
        <bgColor indexed="64"/>
      </patternFill>
    </fill>
    <fill>
      <patternFill patternType="solid">
        <fgColor rgb="FFF0E8E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EDCD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rgb="FFFF0000"/>
      </patternFill>
    </fill>
    <fill>
      <patternFill patternType="solid">
        <fgColor theme="4" tint="0.59999389629810485"/>
        <bgColor rgb="FFFB9BED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9F9E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E6D5D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9F9EB"/>
        <bgColor rgb="FFFCFDE7"/>
      </patternFill>
    </fill>
    <fill>
      <patternFill patternType="solid">
        <fgColor rgb="FF00B050"/>
        <bgColor rgb="FFFF99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05538"/>
        <bgColor rgb="FF8EB4E3"/>
      </patternFill>
    </fill>
    <fill>
      <patternFill patternType="solid">
        <fgColor rgb="FFCFC2B1"/>
        <bgColor rgb="FFFB9BED"/>
      </patternFill>
    </fill>
    <fill>
      <patternFill patternType="solid">
        <fgColor theme="8" tint="0.79998168889431442"/>
        <bgColor rgb="FFB7DEE8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BF9000"/>
      </patternFill>
    </fill>
    <fill>
      <patternFill patternType="solid">
        <fgColor theme="3" tint="0.39997558519241921"/>
        <bgColor rgb="FF01034F"/>
      </patternFill>
    </fill>
    <fill>
      <patternFill patternType="solid">
        <fgColor rgb="FFFB8C05"/>
        <bgColor rgb="FFFB9BED"/>
      </patternFill>
    </fill>
  </fills>
  <borders count="79">
    <border>
      <left/>
      <right/>
      <top/>
      <bottom/>
      <diagonal/>
    </border>
    <border>
      <left/>
      <right/>
      <top/>
      <bottom style="mediumDashDot">
        <color rgb="FF7F7F7F"/>
      </bottom>
      <diagonal/>
    </border>
    <border>
      <left style="mediumDashDot">
        <color rgb="FF7F7F7F"/>
      </left>
      <right/>
      <top style="mediumDashDot">
        <color rgb="FF7F7F7F"/>
      </top>
      <bottom style="mediumDashDot">
        <color rgb="FF7F7F7F"/>
      </bottom>
      <diagonal/>
    </border>
    <border>
      <left style="mediumDashDot">
        <color rgb="FF808080"/>
      </left>
      <right/>
      <top style="mediumDashDot">
        <color rgb="FF808080"/>
      </top>
      <bottom/>
      <diagonal/>
    </border>
    <border>
      <left style="mediumDashDot">
        <color rgb="FF808080"/>
      </left>
      <right/>
      <top/>
      <bottom/>
      <diagonal/>
    </border>
    <border>
      <left/>
      <right style="mediumDashDot">
        <color rgb="FF7F7F7F"/>
      </right>
      <top style="mediumDashDot">
        <color rgb="FF7F7F7F"/>
      </top>
      <bottom style="mediumDashDot">
        <color rgb="FF7F7F7F"/>
      </bottom>
      <diagonal/>
    </border>
    <border>
      <left style="mediumDashDot">
        <color rgb="FF808080"/>
      </left>
      <right/>
      <top style="mediumDashDot">
        <color rgb="FF808080"/>
      </top>
      <bottom style="medium">
        <color auto="1"/>
      </bottom>
      <diagonal/>
    </border>
    <border>
      <left style="mediumDashDot">
        <color rgb="FFA6A6A6"/>
      </left>
      <right style="mediumDashDot">
        <color rgb="FF7F7F7F"/>
      </right>
      <top style="mediumDashDot">
        <color rgb="FF7F7F7F"/>
      </top>
      <bottom/>
      <diagonal/>
    </border>
    <border>
      <left style="mediumDashDot">
        <color rgb="FF7F7F7F"/>
      </left>
      <right/>
      <top style="mediumDashDot">
        <color rgb="FF7F7F7F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ck">
        <color rgb="FF558ED5"/>
      </bottom>
      <diagonal/>
    </border>
    <border>
      <left style="thin">
        <color auto="1"/>
      </left>
      <right/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558ED5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63ECEF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8EB4E3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FF0000"/>
      </bottom>
      <diagonal/>
    </border>
    <border>
      <left/>
      <right/>
      <top style="thick">
        <color rgb="FF558ED5"/>
      </top>
      <bottom/>
      <diagonal/>
    </border>
    <border>
      <left style="mediumDashDot">
        <color rgb="FF7F7F7F"/>
      </left>
      <right style="mediumDashDot">
        <color rgb="FF808080"/>
      </right>
      <top style="mediumDashDot">
        <color rgb="FF7F7F7F"/>
      </top>
      <bottom style="mediumDashDot">
        <color rgb="FF7F7F7F"/>
      </bottom>
      <diagonal/>
    </border>
    <border>
      <left style="mediumDashDot">
        <color rgb="FF808080"/>
      </left>
      <right/>
      <top style="mediumDashDot">
        <color rgb="FF808080"/>
      </top>
      <bottom style="mediumDashDot">
        <color rgb="FF808080"/>
      </bottom>
      <diagonal/>
    </border>
    <border>
      <left style="mediumDashDot">
        <color rgb="FF7F7F7F"/>
      </left>
      <right style="mediumDashDot">
        <color rgb="FF808080"/>
      </right>
      <top style="mediumDashDot">
        <color rgb="FF7F7F7F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7F7F7F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rgb="FF37609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DashDot">
        <color rgb="FF808080"/>
      </top>
      <bottom/>
      <diagonal/>
    </border>
    <border>
      <left style="mediumDashDot">
        <color rgb="FF808080"/>
      </left>
      <right/>
      <top/>
      <bottom style="medium">
        <color auto="1"/>
      </bottom>
      <diagonal/>
    </border>
    <border>
      <left/>
      <right/>
      <top style="mediumDashDot">
        <color rgb="FF808080"/>
      </top>
      <bottom style="mediumDashDot">
        <color rgb="FF808080"/>
      </bottom>
      <diagonal/>
    </border>
    <border>
      <left/>
      <right/>
      <top style="thick">
        <color rgb="FFFF0000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theme="3" tint="0.39997558519241921"/>
      </bottom>
      <diagonal/>
    </border>
    <border>
      <left style="thin">
        <color auto="1"/>
      </left>
      <right style="thin">
        <color auto="1"/>
      </right>
      <top/>
      <bottom style="thick">
        <color rgb="FF63ECEF"/>
      </bottom>
      <diagonal/>
    </border>
    <border>
      <left style="thin">
        <color indexed="64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rgb="FF376092"/>
      </bottom>
      <diagonal/>
    </border>
    <border>
      <left style="thin">
        <color auto="1"/>
      </left>
      <right style="thin">
        <color auto="1"/>
      </right>
      <top/>
      <bottom style="thick">
        <color rgb="FFA6A6A6"/>
      </bottom>
      <diagonal/>
    </border>
  </borders>
  <cellStyleXfs count="1">
    <xf numFmtId="0" fontId="0" fillId="0" borderId="0"/>
  </cellStyleXfs>
  <cellXfs count="582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vertical="top"/>
    </xf>
    <xf numFmtId="0" fontId="7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4" fillId="0" borderId="4" xfId="0" applyFont="1" applyBorder="1" applyAlignment="1">
      <alignment vertical="center"/>
    </xf>
    <xf numFmtId="49" fontId="12" fillId="0" borderId="0" xfId="0" applyNumberFormat="1" applyFont="1"/>
    <xf numFmtId="49" fontId="1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9" fillId="0" borderId="5" xfId="0" applyFont="1" applyBorder="1" applyAlignment="1">
      <alignment vertical="top"/>
    </xf>
    <xf numFmtId="0" fontId="9" fillId="0" borderId="7" xfId="0" applyFont="1" applyBorder="1" applyAlignment="1">
      <alignment horizontal="left" vertical="center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6" fillId="2" borderId="12" xfId="0" applyFont="1" applyFill="1" applyBorder="1" applyAlignment="1"/>
    <xf numFmtId="0" fontId="16" fillId="2" borderId="13" xfId="0" applyFont="1" applyFill="1" applyBorder="1" applyAlignment="1"/>
    <xf numFmtId="0" fontId="16" fillId="2" borderId="14" xfId="0" applyFont="1" applyFill="1" applyBorder="1" applyAlignment="1"/>
    <xf numFmtId="0" fontId="15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left"/>
    </xf>
    <xf numFmtId="0" fontId="0" fillId="0" borderId="0" xfId="0" applyBorder="1"/>
    <xf numFmtId="0" fontId="15" fillId="3" borderId="17" xfId="0" applyFont="1" applyFill="1" applyBorder="1" applyAlignment="1">
      <alignment horizontal="left" vertical="top" wrapText="1"/>
    </xf>
    <xf numFmtId="0" fontId="18" fillId="0" borderId="18" xfId="0" applyFont="1" applyBorder="1"/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4" borderId="20" xfId="0" applyFont="1" applyFill="1" applyBorder="1" applyAlignment="1">
      <alignment horizontal="center"/>
    </xf>
    <xf numFmtId="0" fontId="19" fillId="5" borderId="20" xfId="0" applyFont="1" applyFill="1" applyBorder="1" applyAlignment="1">
      <alignment horizontal="center"/>
    </xf>
    <xf numFmtId="0" fontId="19" fillId="6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/>
    </xf>
    <xf numFmtId="0" fontId="20" fillId="8" borderId="21" xfId="0" applyFont="1" applyFill="1" applyBorder="1" applyAlignment="1">
      <alignment horizontal="left"/>
    </xf>
    <xf numFmtId="0" fontId="21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15" fillId="3" borderId="24" xfId="0" applyFont="1" applyFill="1" applyBorder="1" applyAlignment="1">
      <alignment horizontal="left" vertical="top" wrapText="1"/>
    </xf>
    <xf numFmtId="0" fontId="18" fillId="0" borderId="25" xfId="0" applyFont="1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Alignment="1">
      <alignment horizontal="center" vertical="center"/>
    </xf>
    <xf numFmtId="0" fontId="18" fillId="9" borderId="25" xfId="0" applyFont="1" applyFill="1" applyBorder="1"/>
    <xf numFmtId="0" fontId="0" fillId="9" borderId="0" xfId="0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0" fillId="9" borderId="27" xfId="0" applyFill="1" applyBorder="1" applyAlignment="1">
      <alignment horizontal="center"/>
    </xf>
    <xf numFmtId="0" fontId="20" fillId="9" borderId="19" xfId="0" applyFont="1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9" fillId="0" borderId="2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19" fillId="10" borderId="20" xfId="0" applyFont="1" applyFill="1" applyBorder="1" applyAlignment="1">
      <alignment horizontal="left"/>
    </xf>
    <xf numFmtId="0" fontId="19" fillId="11" borderId="20" xfId="0" applyFont="1" applyFill="1" applyBorder="1" applyAlignment="1">
      <alignment horizontal="left"/>
    </xf>
    <xf numFmtId="0" fontId="19" fillId="12" borderId="20" xfId="0" applyFont="1" applyFill="1" applyBorder="1" applyAlignment="1">
      <alignment horizontal="left"/>
    </xf>
    <xf numFmtId="0" fontId="19" fillId="13" borderId="20" xfId="0" applyFont="1" applyFill="1" applyBorder="1" applyAlignment="1">
      <alignment horizontal="left"/>
    </xf>
    <xf numFmtId="0" fontId="19" fillId="14" borderId="20" xfId="0" applyFont="1" applyFill="1" applyBorder="1" applyAlignment="1">
      <alignment horizontal="left"/>
    </xf>
    <xf numFmtId="0" fontId="19" fillId="9" borderId="19" xfId="0" applyFont="1" applyFill="1" applyBorder="1" applyAlignment="1">
      <alignment horizontal="center"/>
    </xf>
    <xf numFmtId="0" fontId="23" fillId="15" borderId="20" xfId="0" applyFont="1" applyFill="1" applyBorder="1" applyAlignment="1">
      <alignment horizontal="left"/>
    </xf>
    <xf numFmtId="0" fontId="23" fillId="16" borderId="20" xfId="0" applyFont="1" applyFill="1" applyBorder="1" applyAlignment="1">
      <alignment horizontal="left"/>
    </xf>
    <xf numFmtId="0" fontId="19" fillId="0" borderId="28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25" fillId="0" borderId="0" xfId="0" applyFont="1" applyBorder="1" applyAlignment="1">
      <alignment horizontal="center"/>
    </xf>
    <xf numFmtId="0" fontId="18" fillId="9" borderId="0" xfId="0" applyFont="1" applyFill="1" applyBorder="1"/>
    <xf numFmtId="0" fontId="1" fillId="3" borderId="29" xfId="0" applyFont="1" applyFill="1" applyBorder="1" applyAlignment="1">
      <alignment horizontal="left" wrapText="1"/>
    </xf>
    <xf numFmtId="0" fontId="18" fillId="9" borderId="30" xfId="0" applyFont="1" applyFill="1" applyBorder="1"/>
    <xf numFmtId="0" fontId="0" fillId="9" borderId="31" xfId="0" applyFill="1" applyBorder="1" applyAlignment="1">
      <alignment horizontal="center"/>
    </xf>
    <xf numFmtId="2" fontId="0" fillId="9" borderId="31" xfId="0" applyNumberFormat="1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9" borderId="33" xfId="0" applyFill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" fillId="3" borderId="0" xfId="0" applyFont="1" applyFill="1" applyAlignment="1">
      <alignment horizontal="left"/>
    </xf>
    <xf numFmtId="0" fontId="0" fillId="9" borderId="19" xfId="0" applyFill="1" applyBorder="1" applyAlignment="1">
      <alignment horizontal="center"/>
    </xf>
    <xf numFmtId="0" fontId="15" fillId="3" borderId="29" xfId="0" applyFont="1" applyFill="1" applyBorder="1" applyAlignment="1">
      <alignment horizontal="left" vertical="top" wrapText="1"/>
    </xf>
    <xf numFmtId="0" fontId="1" fillId="3" borderId="24" xfId="0" applyFont="1" applyFill="1" applyBorder="1" applyAlignment="1">
      <alignment horizontal="left" wrapText="1"/>
    </xf>
    <xf numFmtId="0" fontId="19" fillId="0" borderId="34" xfId="0" applyFont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4" borderId="34" xfId="0" applyFont="1" applyFill="1" applyBorder="1" applyAlignment="1">
      <alignment horizontal="center"/>
    </xf>
    <xf numFmtId="0" fontId="19" fillId="5" borderId="34" xfId="0" applyFont="1" applyFill="1" applyBorder="1" applyAlignment="1">
      <alignment horizontal="center"/>
    </xf>
    <xf numFmtId="0" fontId="19" fillId="6" borderId="34" xfId="0" applyFont="1" applyFill="1" applyBorder="1" applyAlignment="1">
      <alignment horizontal="center"/>
    </xf>
    <xf numFmtId="0" fontId="20" fillId="7" borderId="35" xfId="0" applyFont="1" applyFill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19" fillId="17" borderId="20" xfId="0" applyFont="1" applyFill="1" applyBorder="1" applyAlignment="1">
      <alignment horizontal="center"/>
    </xf>
    <xf numFmtId="0" fontId="23" fillId="18" borderId="20" xfId="0" applyFont="1" applyFill="1" applyBorder="1" applyAlignment="1">
      <alignment horizontal="left"/>
    </xf>
    <xf numFmtId="0" fontId="19" fillId="0" borderId="21" xfId="0" applyFont="1" applyBorder="1" applyAlignment="1">
      <alignment horizontal="left"/>
    </xf>
    <xf numFmtId="0" fontId="19" fillId="0" borderId="36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8" fillId="9" borderId="37" xfId="0" applyFont="1" applyFill="1" applyBorder="1"/>
    <xf numFmtId="0" fontId="0" fillId="9" borderId="38" xfId="0" applyFill="1" applyBorder="1" applyAlignment="1">
      <alignment horizontal="center"/>
    </xf>
    <xf numFmtId="0" fontId="0" fillId="9" borderId="39" xfId="0" applyFill="1" applyBorder="1" applyAlignment="1">
      <alignment horizontal="center"/>
    </xf>
    <xf numFmtId="0" fontId="0" fillId="9" borderId="40" xfId="0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2" fillId="3" borderId="17" xfId="0" applyFont="1" applyFill="1" applyBorder="1" applyAlignment="1">
      <alignment horizontal="left" vertical="top" wrapText="1"/>
    </xf>
    <xf numFmtId="0" fontId="20" fillId="8" borderId="35" xfId="0" applyFont="1" applyFill="1" applyBorder="1" applyAlignment="1">
      <alignment horizontal="left"/>
    </xf>
    <xf numFmtId="0" fontId="18" fillId="0" borderId="18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18" fillId="0" borderId="24" xfId="0" applyFont="1" applyBorder="1"/>
    <xf numFmtId="0" fontId="18" fillId="9" borderId="24" xfId="0" applyFont="1" applyFill="1" applyBorder="1"/>
    <xf numFmtId="0" fontId="18" fillId="0" borderId="37" xfId="0" applyFont="1" applyBorder="1"/>
    <xf numFmtId="0" fontId="18" fillId="0" borderId="30" xfId="0" applyFont="1" applyBorder="1"/>
    <xf numFmtId="0" fontId="18" fillId="0" borderId="17" xfId="0" applyFont="1" applyBorder="1"/>
    <xf numFmtId="0" fontId="20" fillId="8" borderId="45" xfId="0" applyFont="1" applyFill="1" applyBorder="1" applyAlignment="1">
      <alignment horizontal="left"/>
    </xf>
    <xf numFmtId="0" fontId="18" fillId="9" borderId="29" xfId="0" applyFont="1" applyFill="1" applyBorder="1"/>
    <xf numFmtId="0" fontId="15" fillId="3" borderId="0" xfId="0" applyFont="1" applyFill="1" applyBorder="1" applyAlignment="1">
      <alignment horizontal="left" vertical="top" wrapText="1"/>
    </xf>
    <xf numFmtId="0" fontId="22" fillId="3" borderId="46" xfId="0" applyFont="1" applyFill="1" applyBorder="1" applyAlignment="1">
      <alignment horizontal="left" vertical="top" wrapText="1"/>
    </xf>
    <xf numFmtId="0" fontId="18" fillId="0" borderId="19" xfId="0" applyFont="1" applyBorder="1"/>
    <xf numFmtId="0" fontId="15" fillId="3" borderId="47" xfId="0" applyFont="1" applyFill="1" applyBorder="1" applyAlignment="1">
      <alignment horizontal="left" vertical="top" wrapText="1"/>
    </xf>
    <xf numFmtId="0" fontId="18" fillId="0" borderId="0" xfId="0" applyFont="1" applyBorder="1"/>
    <xf numFmtId="0" fontId="15" fillId="3" borderId="48" xfId="0" applyFont="1" applyFill="1" applyBorder="1" applyAlignment="1">
      <alignment horizontal="left" vertical="top" wrapText="1"/>
    </xf>
    <xf numFmtId="0" fontId="15" fillId="3" borderId="49" xfId="0" applyFont="1" applyFill="1" applyBorder="1" applyAlignment="1">
      <alignment horizontal="left" vertical="top" wrapText="1"/>
    </xf>
    <xf numFmtId="0" fontId="18" fillId="9" borderId="31" xfId="0" applyFont="1" applyFill="1" applyBorder="1"/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left" wrapText="1"/>
    </xf>
    <xf numFmtId="0" fontId="0" fillId="0" borderId="17" xfId="0" applyFont="1" applyBorder="1"/>
    <xf numFmtId="0" fontId="0" fillId="0" borderId="31" xfId="0" applyBorder="1" applyAlignment="1">
      <alignment horizontal="center"/>
    </xf>
    <xf numFmtId="0" fontId="28" fillId="3" borderId="17" xfId="0" applyFont="1" applyFill="1" applyBorder="1" applyAlignment="1">
      <alignment vertical="top" wrapText="1"/>
    </xf>
    <xf numFmtId="0" fontId="0" fillId="0" borderId="18" xfId="0" applyFont="1" applyBorder="1"/>
    <xf numFmtId="0" fontId="28" fillId="3" borderId="24" xfId="0" applyFont="1" applyFill="1" applyBorder="1" applyAlignment="1">
      <alignment vertical="top" wrapText="1"/>
    </xf>
    <xf numFmtId="0" fontId="0" fillId="0" borderId="25" xfId="0" applyBorder="1"/>
    <xf numFmtId="0" fontId="0" fillId="9" borderId="25" xfId="0" applyFill="1" applyBorder="1"/>
    <xf numFmtId="0" fontId="28" fillId="3" borderId="29" xfId="0" applyFont="1" applyFill="1" applyBorder="1" applyAlignment="1">
      <alignment vertical="top" wrapText="1"/>
    </xf>
    <xf numFmtId="0" fontId="0" fillId="9" borderId="30" xfId="0" applyFill="1" applyBorder="1"/>
    <xf numFmtId="0" fontId="17" fillId="0" borderId="20" xfId="0" applyFont="1" applyBorder="1" applyAlignment="1">
      <alignment horizontal="left"/>
    </xf>
    <xf numFmtId="2" fontId="25" fillId="0" borderId="0" xfId="0" applyNumberFormat="1" applyFont="1" applyBorder="1" applyAlignment="1">
      <alignment horizontal="center"/>
    </xf>
    <xf numFmtId="0" fontId="19" fillId="9" borderId="0" xfId="0" applyFont="1" applyFill="1" applyBorder="1" applyAlignment="1">
      <alignment horizontal="left"/>
    </xf>
    <xf numFmtId="0" fontId="21" fillId="9" borderId="26" xfId="0" applyFont="1" applyFill="1" applyBorder="1" applyAlignment="1">
      <alignment horizontal="center"/>
    </xf>
    <xf numFmtId="0" fontId="15" fillId="3" borderId="29" xfId="0" applyFont="1" applyFill="1" applyBorder="1" applyAlignment="1">
      <alignment horizontal="left"/>
    </xf>
    <xf numFmtId="0" fontId="19" fillId="0" borderId="34" xfId="0" applyFont="1" applyBorder="1" applyAlignment="1">
      <alignment horizontal="left"/>
    </xf>
    <xf numFmtId="0" fontId="19" fillId="0" borderId="52" xfId="0" applyFont="1" applyBorder="1" applyAlignment="1">
      <alignment horizontal="center"/>
    </xf>
    <xf numFmtId="0" fontId="29" fillId="0" borderId="53" xfId="0" applyFont="1" applyBorder="1" applyAlignment="1">
      <alignment horizontal="left"/>
    </xf>
    <xf numFmtId="0" fontId="19" fillId="0" borderId="54" xfId="0" applyFont="1" applyBorder="1" applyAlignment="1">
      <alignment horizontal="center"/>
    </xf>
    <xf numFmtId="0" fontId="19" fillId="0" borderId="55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57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30" fillId="9" borderId="0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18" fillId="0" borderId="25" xfId="0" applyFont="1" applyBorder="1" applyAlignment="1">
      <alignment wrapText="1"/>
    </xf>
    <xf numFmtId="0" fontId="17" fillId="8" borderId="20" xfId="0" applyFont="1" applyFill="1" applyBorder="1" applyAlignment="1">
      <alignment horizontal="left"/>
    </xf>
    <xf numFmtId="0" fontId="15" fillId="3" borderId="46" xfId="0" applyFont="1" applyFill="1" applyBorder="1" applyAlignment="1">
      <alignment vertical="top" wrapText="1"/>
    </xf>
    <xf numFmtId="0" fontId="18" fillId="0" borderId="18" xfId="0" applyFont="1" applyBorder="1" applyAlignment="1">
      <alignment wrapText="1"/>
    </xf>
    <xf numFmtId="0" fontId="15" fillId="3" borderId="47" xfId="0" applyFont="1" applyFill="1" applyBorder="1" applyAlignment="1">
      <alignment vertical="top" wrapText="1"/>
    </xf>
    <xf numFmtId="0" fontId="1" fillId="3" borderId="29" xfId="0" applyFont="1" applyFill="1" applyBorder="1" applyAlignment="1">
      <alignment horizontal="left"/>
    </xf>
    <xf numFmtId="0" fontId="18" fillId="9" borderId="25" xfId="0" applyFont="1" applyFill="1" applyBorder="1" applyAlignment="1">
      <alignment wrapText="1"/>
    </xf>
    <xf numFmtId="0" fontId="17" fillId="8" borderId="34" xfId="0" applyFont="1" applyFill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26" fillId="0" borderId="13" xfId="0" applyFont="1" applyBorder="1"/>
    <xf numFmtId="0" fontId="26" fillId="0" borderId="13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15" fillId="0" borderId="17" xfId="0" applyFont="1" applyBorder="1" applyAlignment="1">
      <alignment horizontal="left"/>
    </xf>
    <xf numFmtId="0" fontId="26" fillId="0" borderId="19" xfId="0" applyFont="1" applyBorder="1"/>
    <xf numFmtId="0" fontId="26" fillId="0" borderId="19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left"/>
    </xf>
    <xf numFmtId="0" fontId="26" fillId="0" borderId="0" xfId="0" applyFont="1" applyBorder="1"/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15" fillId="0" borderId="29" xfId="0" applyFont="1" applyBorder="1" applyAlignment="1">
      <alignment horizontal="left"/>
    </xf>
    <xf numFmtId="0" fontId="26" fillId="0" borderId="31" xfId="0" applyFont="1" applyBorder="1"/>
    <xf numFmtId="0" fontId="26" fillId="0" borderId="31" xfId="0" applyFont="1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3" fillId="0" borderId="13" xfId="0" applyFont="1" applyBorder="1"/>
    <xf numFmtId="0" fontId="3" fillId="0" borderId="13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5" fillId="0" borderId="0" xfId="0" applyFont="1" applyBorder="1" applyAlignment="1">
      <alignment vertical="top"/>
    </xf>
    <xf numFmtId="0" fontId="15" fillId="0" borderId="12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2" fillId="0" borderId="0" xfId="0" applyFont="1"/>
    <xf numFmtId="0" fontId="26" fillId="0" borderId="0" xfId="0" applyFont="1" applyAlignment="1"/>
    <xf numFmtId="0" fontId="21" fillId="0" borderId="27" xfId="0" applyFont="1" applyBorder="1" applyAlignment="1">
      <alignment horizontal="center"/>
    </xf>
    <xf numFmtId="0" fontId="0" fillId="0" borderId="27" xfId="0" applyBorder="1"/>
    <xf numFmtId="0" fontId="18" fillId="0" borderId="27" xfId="0" applyFont="1" applyBorder="1" applyAlignment="1">
      <alignment horizontal="center"/>
    </xf>
    <xf numFmtId="0" fontId="0" fillId="0" borderId="19" xfId="0" applyBorder="1"/>
    <xf numFmtId="0" fontId="20" fillId="19" borderId="20" xfId="0" applyFont="1" applyFill="1" applyBorder="1" applyAlignment="1">
      <alignment horizontal="left"/>
    </xf>
    <xf numFmtId="0" fontId="23" fillId="20" borderId="20" xfId="0" applyFont="1" applyFill="1" applyBorder="1" applyAlignment="1">
      <alignment horizontal="left"/>
    </xf>
    <xf numFmtId="0" fontId="23" fillId="21" borderId="20" xfId="0" applyFont="1" applyFill="1" applyBorder="1" applyAlignment="1">
      <alignment horizontal="left"/>
    </xf>
    <xf numFmtId="0" fontId="21" fillId="0" borderId="23" xfId="0" applyFont="1" applyBorder="1" applyAlignment="1">
      <alignment horizontal="center"/>
    </xf>
    <xf numFmtId="0" fontId="0" fillId="0" borderId="23" xfId="0" applyBorder="1"/>
    <xf numFmtId="0" fontId="18" fillId="0" borderId="23" xfId="0" applyFont="1" applyBorder="1" applyAlignment="1">
      <alignment horizontal="center"/>
    </xf>
    <xf numFmtId="0" fontId="0" fillId="0" borderId="30" xfId="0" applyBorder="1"/>
    <xf numFmtId="0" fontId="18" fillId="0" borderId="33" xfId="0" applyFont="1" applyBorder="1" applyAlignment="1">
      <alignment horizontal="center"/>
    </xf>
    <xf numFmtId="0" fontId="23" fillId="22" borderId="20" xfId="0" applyFont="1" applyFill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0" fillId="0" borderId="25" xfId="0" applyFont="1" applyBorder="1"/>
    <xf numFmtId="0" fontId="26" fillId="0" borderId="0" xfId="0" applyFont="1" applyBorder="1" applyAlignment="1"/>
    <xf numFmtId="0" fontId="18" fillId="9" borderId="33" xfId="0" applyFont="1" applyFill="1" applyBorder="1" applyAlignment="1">
      <alignment horizontal="center"/>
    </xf>
    <xf numFmtId="0" fontId="28" fillId="3" borderId="17" xfId="0" applyFont="1" applyFill="1" applyBorder="1" applyAlignment="1">
      <alignment vertical="top"/>
    </xf>
    <xf numFmtId="0" fontId="28" fillId="3" borderId="24" xfId="0" applyFont="1" applyFill="1" applyBorder="1" applyAlignment="1">
      <alignment vertical="top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20" fillId="7" borderId="20" xfId="0" applyFont="1" applyFill="1" applyBorder="1" applyAlignment="1">
      <alignment horizontal="center"/>
    </xf>
    <xf numFmtId="0" fontId="18" fillId="9" borderId="27" xfId="0" applyFont="1" applyFill="1" applyBorder="1" applyAlignment="1">
      <alignment horizontal="center"/>
    </xf>
    <xf numFmtId="0" fontId="26" fillId="3" borderId="17" xfId="0" applyFont="1" applyFill="1" applyBorder="1" applyAlignment="1">
      <alignment vertical="top" wrapText="1"/>
    </xf>
    <xf numFmtId="0" fontId="26" fillId="0" borderId="25" xfId="0" applyFont="1" applyBorder="1"/>
    <xf numFmtId="0" fontId="0" fillId="0" borderId="18" xfId="0" applyFont="1" applyBorder="1" applyAlignment="1">
      <alignment horizontal="center"/>
    </xf>
    <xf numFmtId="0" fontId="20" fillId="8" borderId="65" xfId="0" applyFont="1" applyFill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19" fillId="23" borderId="20" xfId="0" applyFont="1" applyFill="1" applyBorder="1" applyAlignment="1">
      <alignment horizontal="left"/>
    </xf>
    <xf numFmtId="0" fontId="26" fillId="3" borderId="29" xfId="0" applyFont="1" applyFill="1" applyBorder="1" applyAlignment="1">
      <alignment vertical="top"/>
    </xf>
    <xf numFmtId="0" fontId="0" fillId="0" borderId="25" xfId="0" applyFont="1" applyBorder="1" applyAlignment="1">
      <alignment horizontal="center"/>
    </xf>
    <xf numFmtId="0" fontId="0" fillId="9" borderId="25" xfId="0" applyFill="1" applyBorder="1" applyAlignment="1">
      <alignment horizontal="center"/>
    </xf>
    <xf numFmtId="1" fontId="0" fillId="9" borderId="0" xfId="0" applyNumberFormat="1" applyFill="1" applyBorder="1" applyAlignment="1">
      <alignment horizontal="center"/>
    </xf>
    <xf numFmtId="0" fontId="15" fillId="3" borderId="17" xfId="0" applyFont="1" applyFill="1" applyBorder="1" applyAlignment="1">
      <alignment vertical="top" wrapText="1"/>
    </xf>
    <xf numFmtId="0" fontId="15" fillId="3" borderId="24" xfId="0" applyFont="1" applyFill="1" applyBorder="1" applyAlignment="1">
      <alignment vertical="top" wrapText="1"/>
    </xf>
    <xf numFmtId="0" fontId="0" fillId="0" borderId="25" xfId="0" applyBorder="1" applyAlignment="1">
      <alignment wrapText="1"/>
    </xf>
    <xf numFmtId="0" fontId="0" fillId="0" borderId="30" xfId="0" applyBorder="1" applyAlignment="1">
      <alignment wrapText="1"/>
    </xf>
    <xf numFmtId="0" fontId="19" fillId="0" borderId="66" xfId="0" applyFont="1" applyBorder="1" applyAlignment="1">
      <alignment horizontal="left"/>
    </xf>
    <xf numFmtId="0" fontId="17" fillId="0" borderId="67" xfId="0" applyFont="1" applyBorder="1" applyAlignment="1">
      <alignment horizontal="left"/>
    </xf>
    <xf numFmtId="0" fontId="17" fillId="0" borderId="34" xfId="0" applyFont="1" applyBorder="1" applyAlignment="1">
      <alignment horizontal="left"/>
    </xf>
    <xf numFmtId="0" fontId="0" fillId="9" borderId="25" xfId="0" applyFill="1" applyBorder="1" applyAlignment="1">
      <alignment wrapText="1"/>
    </xf>
    <xf numFmtId="0" fontId="0" fillId="9" borderId="30" xfId="0" applyFill="1" applyBorder="1" applyAlignment="1">
      <alignment wrapText="1"/>
    </xf>
    <xf numFmtId="0" fontId="1" fillId="0" borderId="0" xfId="0" applyFont="1" applyBorder="1" applyAlignment="1">
      <alignment horizontal="center" vertical="top"/>
    </xf>
    <xf numFmtId="0" fontId="15" fillId="3" borderId="29" xfId="0" applyFont="1" applyFill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0" fontId="28" fillId="3" borderId="0" xfId="0" applyFont="1" applyFill="1" applyBorder="1" applyAlignment="1">
      <alignment vertical="top" wrapText="1"/>
    </xf>
    <xf numFmtId="0" fontId="15" fillId="3" borderId="29" xfId="0" applyFont="1" applyFill="1" applyBorder="1" applyAlignment="1">
      <alignment vertical="top"/>
    </xf>
    <xf numFmtId="0" fontId="0" fillId="0" borderId="0" xfId="0" applyFont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32" fillId="3" borderId="24" xfId="0" applyFont="1" applyFill="1" applyBorder="1" applyAlignment="1">
      <alignment vertical="top" wrapText="1"/>
    </xf>
    <xf numFmtId="2" fontId="0" fillId="0" borderId="0" xfId="0" applyNumberFormat="1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2" fontId="0" fillId="0" borderId="19" xfId="0" applyNumberFormat="1" applyFont="1" applyBorder="1" applyAlignment="1">
      <alignment horizontal="center"/>
    </xf>
    <xf numFmtId="0" fontId="0" fillId="9" borderId="19" xfId="0" applyFont="1" applyFill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32" fillId="3" borderId="29" xfId="0" applyFont="1" applyFill="1" applyBorder="1" applyAlignment="1">
      <alignment vertical="top" wrapText="1"/>
    </xf>
    <xf numFmtId="0" fontId="0" fillId="0" borderId="30" xfId="0" applyFont="1" applyBorder="1"/>
    <xf numFmtId="0" fontId="0" fillId="0" borderId="31" xfId="0" applyFont="1" applyBorder="1" applyAlignment="1">
      <alignment horizontal="center"/>
    </xf>
    <xf numFmtId="0" fontId="0" fillId="9" borderId="31" xfId="0" applyFont="1" applyFill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28" fillId="3" borderId="24" xfId="0" applyFont="1" applyFill="1" applyBorder="1" applyAlignment="1">
      <alignment horizontal="right" vertical="top" wrapText="1"/>
    </xf>
    <xf numFmtId="9" fontId="0" fillId="0" borderId="25" xfId="0" applyNumberFormat="1" applyBorder="1"/>
    <xf numFmtId="0" fontId="22" fillId="0" borderId="20" xfId="0" applyFont="1" applyBorder="1" applyAlignment="1"/>
    <xf numFmtId="0" fontId="19" fillId="0" borderId="34" xfId="0" applyFont="1" applyBorder="1" applyAlignment="1">
      <alignment horizontal="left" vertical="center"/>
    </xf>
    <xf numFmtId="0" fontId="19" fillId="0" borderId="28" xfId="0" applyFont="1" applyBorder="1" applyAlignment="1">
      <alignment horizontal="left"/>
    </xf>
    <xf numFmtId="0" fontId="22" fillId="0" borderId="28" xfId="0" applyFont="1" applyBorder="1" applyAlignment="1">
      <alignment horizontal="left"/>
    </xf>
    <xf numFmtId="0" fontId="0" fillId="9" borderId="19" xfId="0" applyFill="1" applyBorder="1"/>
    <xf numFmtId="0" fontId="19" fillId="24" borderId="20" xfId="0" applyFont="1" applyFill="1" applyBorder="1" applyAlignment="1">
      <alignment horizontal="center"/>
    </xf>
    <xf numFmtId="0" fontId="19" fillId="25" borderId="20" xfId="0" applyFont="1" applyFill="1" applyBorder="1" applyAlignment="1">
      <alignment horizontal="left"/>
    </xf>
    <xf numFmtId="0" fontId="0" fillId="0" borderId="24" xfId="0" applyBorder="1"/>
    <xf numFmtId="0" fontId="0" fillId="0" borderId="29" xfId="0" applyBorder="1"/>
    <xf numFmtId="0" fontId="17" fillId="0" borderId="20" xfId="0" applyFont="1" applyBorder="1" applyAlignment="1">
      <alignment horizontal="center" wrapText="1"/>
    </xf>
    <xf numFmtId="0" fontId="22" fillId="0" borderId="20" xfId="0" applyFont="1" applyBorder="1" applyAlignment="1">
      <alignment horizontal="center"/>
    </xf>
    <xf numFmtId="0" fontId="22" fillId="0" borderId="20" xfId="0" applyFont="1" applyBorder="1" applyAlignment="1">
      <alignment horizontal="left"/>
    </xf>
    <xf numFmtId="0" fontId="22" fillId="0" borderId="20" xfId="0" applyFont="1" applyBorder="1" applyAlignment="1">
      <alignment horizontal="center" wrapText="1"/>
    </xf>
    <xf numFmtId="0" fontId="22" fillId="3" borderId="29" xfId="0" applyFont="1" applyFill="1" applyBorder="1" applyAlignment="1">
      <alignment vertical="top"/>
    </xf>
    <xf numFmtId="0" fontId="0" fillId="9" borderId="25" xfId="0" applyFont="1" applyFill="1" applyBorder="1" applyAlignment="1">
      <alignment horizontal="center"/>
    </xf>
    <xf numFmtId="2" fontId="25" fillId="9" borderId="0" xfId="0" applyNumberFormat="1" applyFont="1" applyFill="1" applyBorder="1" applyAlignment="1">
      <alignment horizontal="center"/>
    </xf>
    <xf numFmtId="0" fontId="19" fillId="0" borderId="50" xfId="0" applyFont="1" applyBorder="1" applyAlignment="1">
      <alignment horizontal="center"/>
    </xf>
    <xf numFmtId="0" fontId="0" fillId="0" borderId="30" xfId="0" applyFont="1" applyBorder="1" applyAlignment="1">
      <alignment horizontal="right"/>
    </xf>
    <xf numFmtId="0" fontId="19" fillId="0" borderId="57" xfId="0" applyFont="1" applyBorder="1" applyAlignment="1">
      <alignment horizontal="left"/>
    </xf>
    <xf numFmtId="0" fontId="0" fillId="0" borderId="22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28" fillId="3" borderId="29" xfId="0" applyFont="1" applyFill="1" applyBorder="1" applyAlignment="1">
      <alignment horizontal="left" vertical="top" wrapText="1"/>
    </xf>
    <xf numFmtId="0" fontId="0" fillId="9" borderId="0" xfId="0" applyFill="1" applyBorder="1"/>
    <xf numFmtId="0" fontId="26" fillId="0" borderId="12" xfId="0" applyFont="1" applyBorder="1"/>
    <xf numFmtId="0" fontId="31" fillId="0" borderId="68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6" fillId="0" borderId="24" xfId="0" applyFont="1" applyBorder="1"/>
    <xf numFmtId="0" fontId="26" fillId="0" borderId="26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3" fillId="0" borderId="12" xfId="0" applyFont="1" applyBorder="1"/>
    <xf numFmtId="0" fontId="26" fillId="0" borderId="68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 wrapText="1"/>
    </xf>
    <xf numFmtId="49" fontId="10" fillId="0" borderId="0" xfId="0" applyNumberFormat="1" applyFont="1" applyBorder="1" applyAlignment="1">
      <alignment vertical="top" wrapText="1"/>
    </xf>
    <xf numFmtId="0" fontId="33" fillId="0" borderId="0" xfId="0" applyFont="1" applyBorder="1" applyAlignment="1">
      <alignment vertical="top" wrapText="1"/>
    </xf>
    <xf numFmtId="0" fontId="28" fillId="3" borderId="29" xfId="0" applyFont="1" applyFill="1" applyBorder="1" applyAlignment="1">
      <alignment horizontal="center" vertical="top" wrapText="1"/>
    </xf>
    <xf numFmtId="0" fontId="26" fillId="0" borderId="20" xfId="0" applyFont="1" applyBorder="1" applyAlignment="1">
      <alignment horizontal="center"/>
    </xf>
    <xf numFmtId="0" fontId="22" fillId="9" borderId="19" xfId="0" applyFont="1" applyFill="1" applyBorder="1" applyAlignment="1">
      <alignment horizontal="center"/>
    </xf>
    <xf numFmtId="0" fontId="18" fillId="0" borderId="27" xfId="0" applyFont="1" applyBorder="1" applyAlignment="1">
      <alignment horizontal="center" vertical="center"/>
    </xf>
    <xf numFmtId="0" fontId="28" fillId="3" borderId="29" xfId="0" applyFont="1" applyFill="1" applyBorder="1" applyAlignment="1">
      <alignment vertical="top"/>
    </xf>
    <xf numFmtId="0" fontId="22" fillId="0" borderId="28" xfId="0" applyFont="1" applyBorder="1" applyAlignment="1">
      <alignment horizontal="center"/>
    </xf>
    <xf numFmtId="0" fontId="26" fillId="9" borderId="19" xfId="0" applyFont="1" applyFill="1" applyBorder="1" applyAlignment="1">
      <alignment horizontal="center"/>
    </xf>
    <xf numFmtId="0" fontId="25" fillId="0" borderId="18" xfId="0" applyFont="1" applyBorder="1" applyAlignment="1">
      <alignment wrapText="1"/>
    </xf>
    <xf numFmtId="0" fontId="24" fillId="0" borderId="19" xfId="0" applyFont="1" applyBorder="1" applyAlignment="1">
      <alignment horizontal="center"/>
    </xf>
    <xf numFmtId="0" fontId="29" fillId="9" borderId="19" xfId="0" applyFont="1" applyFill="1" applyBorder="1" applyAlignment="1">
      <alignment horizontal="left"/>
    </xf>
    <xf numFmtId="0" fontId="24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2" fillId="0" borderId="68" xfId="0" applyFont="1" applyBorder="1" applyAlignment="1">
      <alignment horizontal="center"/>
    </xf>
    <xf numFmtId="0" fontId="26" fillId="0" borderId="11" xfId="0" applyFont="1" applyBorder="1"/>
    <xf numFmtId="0" fontId="34" fillId="0" borderId="68" xfId="0" applyFont="1" applyBorder="1" applyAlignment="1">
      <alignment horizontal="center"/>
    </xf>
    <xf numFmtId="0" fontId="16" fillId="2" borderId="11" xfId="0" applyFont="1" applyFill="1" applyBorder="1" applyAlignment="1"/>
    <xf numFmtId="0" fontId="16" fillId="2" borderId="15" xfId="0" applyFont="1" applyFill="1" applyBorder="1" applyAlignment="1"/>
    <xf numFmtId="0" fontId="17" fillId="0" borderId="62" xfId="0" applyFont="1" applyBorder="1" applyAlignment="1">
      <alignment horizontal="center" wrapText="1"/>
    </xf>
    <xf numFmtId="0" fontId="26" fillId="3" borderId="17" xfId="0" applyFont="1" applyFill="1" applyBorder="1" applyAlignment="1">
      <alignment vertical="top"/>
    </xf>
    <xf numFmtId="0" fontId="20" fillId="0" borderId="20" xfId="0" applyFont="1" applyBorder="1" applyAlignment="1">
      <alignment horizontal="left"/>
    </xf>
    <xf numFmtId="0" fontId="24" fillId="9" borderId="0" xfId="0" applyFont="1" applyFill="1" applyBorder="1" applyAlignment="1">
      <alignment horizontal="center"/>
    </xf>
    <xf numFmtId="0" fontId="26" fillId="9" borderId="0" xfId="0" applyFont="1" applyFill="1" applyBorder="1" applyAlignment="1">
      <alignment horizontal="center"/>
    </xf>
    <xf numFmtId="0" fontId="35" fillId="0" borderId="22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0" fillId="0" borderId="31" xfId="0" applyBorder="1"/>
    <xf numFmtId="0" fontId="0" fillId="26" borderId="0" xfId="0" applyFill="1" applyBorder="1" applyAlignment="1">
      <alignment horizontal="center"/>
    </xf>
    <xf numFmtId="2" fontId="0" fillId="26" borderId="0" xfId="0" applyNumberFormat="1" applyFill="1" applyBorder="1" applyAlignment="1">
      <alignment horizontal="center"/>
    </xf>
    <xf numFmtId="0" fontId="19" fillId="26" borderId="0" xfId="0" applyFont="1" applyFill="1" applyBorder="1" applyAlignment="1">
      <alignment horizontal="center"/>
    </xf>
    <xf numFmtId="0" fontId="19" fillId="27" borderId="0" xfId="0" applyFont="1" applyFill="1" applyBorder="1" applyAlignment="1">
      <alignment horizontal="center"/>
    </xf>
    <xf numFmtId="0" fontId="19" fillId="28" borderId="0" xfId="0" applyFont="1" applyFill="1" applyBorder="1" applyAlignment="1">
      <alignment horizontal="center"/>
    </xf>
    <xf numFmtId="0" fontId="19" fillId="29" borderId="0" xfId="0" applyFont="1" applyFill="1" applyBorder="1" applyAlignment="1">
      <alignment horizontal="center"/>
    </xf>
    <xf numFmtId="0" fontId="20" fillId="29" borderId="0" xfId="0" applyFont="1" applyFill="1" applyBorder="1" applyAlignment="1">
      <alignment horizontal="center"/>
    </xf>
    <xf numFmtId="0" fontId="0" fillId="30" borderId="0" xfId="0" applyFill="1" applyBorder="1" applyAlignment="1">
      <alignment horizontal="center"/>
    </xf>
    <xf numFmtId="0" fontId="0" fillId="26" borderId="31" xfId="0" applyFill="1" applyBorder="1" applyAlignment="1">
      <alignment horizontal="center"/>
    </xf>
    <xf numFmtId="0" fontId="0" fillId="30" borderId="31" xfId="0" applyFill="1" applyBorder="1" applyAlignment="1">
      <alignment horizontal="center"/>
    </xf>
    <xf numFmtId="0" fontId="18" fillId="26" borderId="24" xfId="0" applyFont="1" applyFill="1" applyBorder="1"/>
    <xf numFmtId="0" fontId="0" fillId="30" borderId="27" xfId="0" applyFill="1" applyBorder="1" applyAlignment="1">
      <alignment horizontal="center"/>
    </xf>
    <xf numFmtId="0" fontId="18" fillId="26" borderId="29" xfId="0" applyFont="1" applyFill="1" applyBorder="1"/>
    <xf numFmtId="0" fontId="0" fillId="30" borderId="33" xfId="0" applyFill="1" applyBorder="1" applyAlignment="1">
      <alignment horizontal="center"/>
    </xf>
    <xf numFmtId="0" fontId="19" fillId="26" borderId="20" xfId="0" applyFont="1" applyFill="1" applyBorder="1" applyAlignment="1">
      <alignment horizontal="center"/>
    </xf>
    <xf numFmtId="0" fontId="19" fillId="31" borderId="20" xfId="0" applyFont="1" applyFill="1" applyBorder="1" applyAlignment="1">
      <alignment horizontal="center"/>
    </xf>
    <xf numFmtId="0" fontId="18" fillId="26" borderId="25" xfId="0" applyFont="1" applyFill="1" applyBorder="1"/>
    <xf numFmtId="0" fontId="0" fillId="0" borderId="0" xfId="0" applyFill="1" applyBorder="1" applyAlignment="1">
      <alignment horizontal="center"/>
    </xf>
    <xf numFmtId="0" fontId="0" fillId="0" borderId="25" xfId="0" applyFill="1" applyBorder="1"/>
    <xf numFmtId="2" fontId="0" fillId="0" borderId="0" xfId="0" applyNumberFormat="1"/>
    <xf numFmtId="0" fontId="0" fillId="0" borderId="17" xfId="0" applyBorder="1"/>
    <xf numFmtId="0" fontId="0" fillId="0" borderId="31" xfId="0" applyFill="1" applyBorder="1" applyAlignment="1">
      <alignment horizontal="center"/>
    </xf>
    <xf numFmtId="0" fontId="19" fillId="32" borderId="20" xfId="0" applyFont="1" applyFill="1" applyBorder="1" applyAlignment="1">
      <alignment horizontal="left"/>
    </xf>
    <xf numFmtId="0" fontId="0" fillId="0" borderId="18" xfId="0" applyBorder="1"/>
    <xf numFmtId="0" fontId="26" fillId="3" borderId="24" xfId="0" applyFont="1" applyFill="1" applyBorder="1" applyAlignment="1">
      <alignment vertical="top"/>
    </xf>
    <xf numFmtId="0" fontId="26" fillId="9" borderId="0" xfId="0" applyFont="1" applyFill="1" applyBorder="1" applyAlignment="1">
      <alignment horizontal="left"/>
    </xf>
    <xf numFmtId="0" fontId="19" fillId="34" borderId="20" xfId="0" applyFont="1" applyFill="1" applyBorder="1" applyAlignment="1">
      <alignment horizontal="center"/>
    </xf>
    <xf numFmtId="0" fontId="19" fillId="30" borderId="19" xfId="0" applyFont="1" applyFill="1" applyBorder="1" applyAlignment="1">
      <alignment horizontal="center"/>
    </xf>
    <xf numFmtId="0" fontId="20" fillId="30" borderId="19" xfId="0" applyFont="1" applyFill="1" applyBorder="1" applyAlignment="1">
      <alignment horizontal="center"/>
    </xf>
    <xf numFmtId="0" fontId="19" fillId="0" borderId="20" xfId="0" applyFont="1" applyBorder="1" applyAlignment="1">
      <alignment horizontal="right"/>
    </xf>
    <xf numFmtId="0" fontId="19" fillId="0" borderId="20" xfId="0" applyFont="1" applyBorder="1" applyAlignment="1"/>
    <xf numFmtId="0" fontId="19" fillId="0" borderId="50" xfId="0" applyFont="1" applyBorder="1" applyAlignment="1">
      <alignment horizontal="left"/>
    </xf>
    <xf numFmtId="0" fontId="19" fillId="0" borderId="20" xfId="0" applyFont="1" applyFill="1" applyBorder="1" applyAlignment="1">
      <alignment horizontal="center"/>
    </xf>
    <xf numFmtId="0" fontId="19" fillId="0" borderId="20" xfId="0" applyFont="1" applyFill="1" applyBorder="1" applyAlignment="1">
      <alignment horizontal="left"/>
    </xf>
    <xf numFmtId="0" fontId="25" fillId="26" borderId="0" xfId="0" applyFont="1" applyFill="1" applyBorder="1" applyAlignment="1">
      <alignment horizontal="center"/>
    </xf>
    <xf numFmtId="0" fontId="18" fillId="30" borderId="25" xfId="0" applyFont="1" applyFill="1" applyBorder="1"/>
    <xf numFmtId="2" fontId="0" fillId="0" borderId="0" xfId="0" applyNumberFormat="1" applyFill="1" applyBorder="1" applyAlignment="1">
      <alignment horizontal="center"/>
    </xf>
    <xf numFmtId="0" fontId="37" fillId="33" borderId="2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18" fillId="0" borderId="25" xfId="0" applyFont="1" applyFill="1" applyBorder="1"/>
    <xf numFmtId="0" fontId="22" fillId="0" borderId="30" xfId="0" applyFont="1" applyFill="1" applyBorder="1"/>
    <xf numFmtId="0" fontId="14" fillId="0" borderId="69" xfId="0" applyFont="1" applyBorder="1" applyAlignment="1">
      <alignment vertical="top" wrapText="1"/>
    </xf>
    <xf numFmtId="0" fontId="14" fillId="0" borderId="31" xfId="0" applyFont="1" applyBorder="1" applyAlignment="1">
      <alignment vertical="top" wrapText="1"/>
    </xf>
    <xf numFmtId="0" fontId="11" fillId="0" borderId="71" xfId="0" applyFont="1" applyBorder="1" applyAlignment="1">
      <alignment vertical="top" wrapText="1"/>
    </xf>
    <xf numFmtId="0" fontId="0" fillId="0" borderId="31" xfId="0" applyFill="1" applyBorder="1"/>
    <xf numFmtId="0" fontId="0" fillId="0" borderId="33" xfId="0" applyBorder="1"/>
    <xf numFmtId="0" fontId="0" fillId="0" borderId="0" xfId="0" applyFill="1" applyBorder="1"/>
    <xf numFmtId="0" fontId="0" fillId="26" borderId="0" xfId="0" applyFill="1" applyBorder="1"/>
    <xf numFmtId="0" fontId="0" fillId="26" borderId="25" xfId="0" applyFill="1" applyBorder="1"/>
    <xf numFmtId="0" fontId="26" fillId="3" borderId="29" xfId="0" applyFont="1" applyFill="1" applyBorder="1"/>
    <xf numFmtId="0" fontId="1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2" fontId="25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/>
    </xf>
    <xf numFmtId="0" fontId="26" fillId="26" borderId="0" xfId="0" applyFont="1" applyFill="1" applyBorder="1" applyAlignment="1">
      <alignment horizontal="center"/>
    </xf>
    <xf numFmtId="0" fontId="15" fillId="3" borderId="24" xfId="0" applyFont="1" applyFill="1" applyBorder="1" applyAlignment="1">
      <alignment vertical="top"/>
    </xf>
    <xf numFmtId="0" fontId="22" fillId="0" borderId="20" xfId="0" applyFont="1" applyBorder="1" applyAlignment="1">
      <alignment horizontal="right"/>
    </xf>
    <xf numFmtId="0" fontId="26" fillId="9" borderId="31" xfId="0" applyFont="1" applyFill="1" applyBorder="1" applyAlignment="1">
      <alignment horizontal="left"/>
    </xf>
    <xf numFmtId="0" fontId="24" fillId="9" borderId="31" xfId="0" applyFont="1" applyFill="1" applyBorder="1" applyAlignment="1">
      <alignment horizontal="center"/>
    </xf>
    <xf numFmtId="0" fontId="28" fillId="3" borderId="29" xfId="0" applyFont="1" applyFill="1" applyBorder="1" applyAlignment="1">
      <alignment horizontal="left"/>
    </xf>
    <xf numFmtId="2" fontId="19" fillId="0" borderId="19" xfId="0" applyNumberFormat="1" applyFont="1" applyBorder="1" applyAlignment="1">
      <alignment horizontal="right"/>
    </xf>
    <xf numFmtId="0" fontId="19" fillId="0" borderId="0" xfId="0" applyFont="1" applyBorder="1" applyAlignment="1">
      <alignment horizontal="left"/>
    </xf>
    <xf numFmtId="0" fontId="26" fillId="26" borderId="25" xfId="0" applyFont="1" applyFill="1" applyBorder="1"/>
    <xf numFmtId="0" fontId="15" fillId="3" borderId="24" xfId="0" applyFont="1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9" borderId="0" xfId="0" applyFont="1" applyFill="1" applyBorder="1" applyAlignment="1">
      <alignment horizontal="left"/>
    </xf>
    <xf numFmtId="0" fontId="19" fillId="35" borderId="20" xfId="0" applyFont="1" applyFill="1" applyBorder="1" applyAlignment="1">
      <alignment horizontal="left"/>
    </xf>
    <xf numFmtId="0" fontId="0" fillId="0" borderId="72" xfId="0" applyBorder="1" applyAlignment="1">
      <alignment horizontal="center"/>
    </xf>
    <xf numFmtId="0" fontId="19" fillId="0" borderId="73" xfId="0" applyFont="1" applyBorder="1" applyAlignment="1">
      <alignment horizontal="left"/>
    </xf>
    <xf numFmtId="0" fontId="20" fillId="0" borderId="20" xfId="0" applyFont="1" applyFill="1" applyBorder="1" applyAlignment="1">
      <alignment horizontal="left"/>
    </xf>
    <xf numFmtId="0" fontId="22" fillId="0" borderId="10" xfId="0" applyFont="1" applyBorder="1" applyAlignment="1">
      <alignment horizontal="center"/>
    </xf>
    <xf numFmtId="0" fontId="22" fillId="0" borderId="29" xfId="0" applyFont="1" applyBorder="1" applyAlignment="1">
      <alignment horizontal="left"/>
    </xf>
    <xf numFmtId="0" fontId="19" fillId="36" borderId="20" xfId="0" applyFont="1" applyFill="1" applyBorder="1" applyAlignment="1">
      <alignment horizontal="left"/>
    </xf>
    <xf numFmtId="0" fontId="19" fillId="0" borderId="74" xfId="0" applyFont="1" applyBorder="1" applyAlignment="1">
      <alignment horizontal="center"/>
    </xf>
    <xf numFmtId="0" fontId="19" fillId="37" borderId="21" xfId="0" applyFont="1" applyFill="1" applyBorder="1" applyAlignment="1">
      <alignment horizontal="left"/>
    </xf>
    <xf numFmtId="0" fontId="11" fillId="9" borderId="0" xfId="0" applyFont="1" applyFill="1" applyBorder="1" applyAlignment="1">
      <alignment horizontal="left"/>
    </xf>
    <xf numFmtId="0" fontId="19" fillId="38" borderId="21" xfId="0" applyFont="1" applyFill="1" applyBorder="1" applyAlignment="1">
      <alignment horizontal="left"/>
    </xf>
    <xf numFmtId="0" fontId="15" fillId="3" borderId="41" xfId="0" applyFont="1" applyFill="1" applyBorder="1" applyAlignment="1">
      <alignment horizontal="left" vertical="top" wrapText="1"/>
    </xf>
    <xf numFmtId="0" fontId="18" fillId="30" borderId="37" xfId="0" applyFont="1" applyFill="1" applyBorder="1"/>
    <xf numFmtId="0" fontId="0" fillId="30" borderId="38" xfId="0" applyFill="1" applyBorder="1" applyAlignment="1">
      <alignment horizontal="center"/>
    </xf>
    <xf numFmtId="0" fontId="19" fillId="39" borderId="20" xfId="0" applyFont="1" applyFill="1" applyBorder="1" applyAlignment="1">
      <alignment horizontal="center"/>
    </xf>
    <xf numFmtId="0" fontId="19" fillId="40" borderId="20" xfId="0" applyFont="1" applyFill="1" applyBorder="1" applyAlignment="1">
      <alignment horizontal="left"/>
    </xf>
    <xf numFmtId="0" fontId="19" fillId="41" borderId="20" xfId="0" applyFont="1" applyFill="1" applyBorder="1" applyAlignment="1">
      <alignment horizontal="left"/>
    </xf>
    <xf numFmtId="0" fontId="19" fillId="42" borderId="20" xfId="0" applyFont="1" applyFill="1" applyBorder="1" applyAlignment="1">
      <alignment horizontal="left"/>
    </xf>
    <xf numFmtId="0" fontId="19" fillId="43" borderId="20" xfId="0" applyFont="1" applyFill="1" applyBorder="1" applyAlignment="1">
      <alignment horizontal="left"/>
    </xf>
    <xf numFmtId="0" fontId="0" fillId="26" borderId="27" xfId="0" applyFill="1" applyBorder="1" applyAlignment="1">
      <alignment horizontal="center"/>
    </xf>
    <xf numFmtId="0" fontId="0" fillId="26" borderId="33" xfId="0" applyFill="1" applyBorder="1" applyAlignment="1">
      <alignment horizontal="center"/>
    </xf>
    <xf numFmtId="0" fontId="19" fillId="44" borderId="20" xfId="0" applyFont="1" applyFill="1" applyBorder="1" applyAlignment="1">
      <alignment horizontal="left"/>
    </xf>
    <xf numFmtId="0" fontId="19" fillId="45" borderId="20" xfId="0" applyFont="1" applyFill="1" applyBorder="1" applyAlignment="1">
      <alignment horizontal="left"/>
    </xf>
    <xf numFmtId="1" fontId="0" fillId="30" borderId="0" xfId="0" applyNumberFormat="1" applyFill="1" applyBorder="1" applyAlignment="1">
      <alignment horizontal="center"/>
    </xf>
    <xf numFmtId="0" fontId="19" fillId="3" borderId="24" xfId="0" applyFont="1" applyFill="1" applyBorder="1" applyAlignment="1">
      <alignment horizontal="left"/>
    </xf>
    <xf numFmtId="0" fontId="19" fillId="46" borderId="20" xfId="0" applyFont="1" applyFill="1" applyBorder="1" applyAlignment="1">
      <alignment horizontal="left"/>
    </xf>
    <xf numFmtId="0" fontId="0" fillId="26" borderId="26" xfId="0" applyFill="1" applyBorder="1" applyAlignment="1">
      <alignment horizontal="center"/>
    </xf>
    <xf numFmtId="0" fontId="18" fillId="26" borderId="27" xfId="0" applyFont="1" applyFill="1" applyBorder="1" applyAlignment="1">
      <alignment horizontal="center"/>
    </xf>
    <xf numFmtId="0" fontId="18" fillId="0" borderId="75" xfId="0" applyFont="1" applyBorder="1"/>
    <xf numFmtId="0" fontId="18" fillId="0" borderId="30" xfId="0" applyFont="1" applyBorder="1" applyAlignment="1">
      <alignment wrapText="1"/>
    </xf>
    <xf numFmtId="0" fontId="19" fillId="26" borderId="0" xfId="0" applyFont="1" applyFill="1" applyBorder="1" applyAlignment="1">
      <alignment horizontal="left"/>
    </xf>
    <xf numFmtId="0" fontId="19" fillId="26" borderId="21" xfId="0" applyFont="1" applyFill="1" applyBorder="1" applyAlignment="1">
      <alignment horizontal="left"/>
    </xf>
    <xf numFmtId="0" fontId="19" fillId="47" borderId="21" xfId="0" applyFont="1" applyFill="1" applyBorder="1" applyAlignment="1">
      <alignment horizontal="left"/>
    </xf>
    <xf numFmtId="0" fontId="19" fillId="26" borderId="20" xfId="0" applyFont="1" applyFill="1" applyBorder="1" applyAlignment="1">
      <alignment horizontal="left"/>
    </xf>
    <xf numFmtId="0" fontId="28" fillId="3" borderId="0" xfId="0" applyFont="1" applyFill="1" applyBorder="1" applyAlignment="1">
      <alignment vertical="top"/>
    </xf>
    <xf numFmtId="0" fontId="19" fillId="0" borderId="76" xfId="0" applyFont="1" applyBorder="1" applyAlignment="1">
      <alignment horizontal="left"/>
    </xf>
    <xf numFmtId="0" fontId="17" fillId="0" borderId="77" xfId="0" applyFont="1" applyBorder="1" applyAlignment="1">
      <alignment horizontal="left"/>
    </xf>
    <xf numFmtId="0" fontId="19" fillId="0" borderId="78" xfId="0" applyFon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19" fillId="48" borderId="20" xfId="0" applyFont="1" applyFill="1" applyBorder="1" applyAlignment="1">
      <alignment horizontal="center"/>
    </xf>
    <xf numFmtId="0" fontId="11" fillId="9" borderId="3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22" fillId="0" borderId="34" xfId="0" applyFont="1" applyBorder="1" applyAlignment="1">
      <alignment horizontal="left"/>
    </xf>
    <xf numFmtId="0" fontId="25" fillId="26" borderId="31" xfId="0" applyFont="1" applyFill="1" applyBorder="1" applyAlignment="1">
      <alignment horizontal="center"/>
    </xf>
    <xf numFmtId="0" fontId="0" fillId="26" borderId="51" xfId="0" applyFill="1" applyBorder="1" applyAlignment="1">
      <alignment horizontal="center"/>
    </xf>
    <xf numFmtId="0" fontId="22" fillId="49" borderId="20" xfId="0" applyFont="1" applyFill="1" applyBorder="1" applyAlignment="1">
      <alignment horizontal="left"/>
    </xf>
    <xf numFmtId="0" fontId="22" fillId="47" borderId="20" xfId="0" applyFont="1" applyFill="1" applyBorder="1" applyAlignment="1">
      <alignment horizontal="left"/>
    </xf>
    <xf numFmtId="0" fontId="22" fillId="50" borderId="20" xfId="0" applyFont="1" applyFill="1" applyBorder="1" applyAlignment="1">
      <alignment horizontal="left"/>
    </xf>
    <xf numFmtId="0" fontId="26" fillId="3" borderId="24" xfId="0" applyFont="1" applyFill="1" applyBorder="1" applyAlignment="1">
      <alignment vertical="top" wrapText="1"/>
    </xf>
    <xf numFmtId="0" fontId="19" fillId="0" borderId="20" xfId="0" applyFont="1" applyBorder="1" applyAlignment="1">
      <alignment horizontal="left" vertical="center"/>
    </xf>
    <xf numFmtId="0" fontId="26" fillId="0" borderId="29" xfId="0" applyFont="1" applyBorder="1"/>
    <xf numFmtId="0" fontId="30" fillId="0" borderId="27" xfId="0" applyFont="1" applyBorder="1" applyAlignment="1">
      <alignment horizontal="center"/>
    </xf>
    <xf numFmtId="2" fontId="3" fillId="0" borderId="0" xfId="0" applyNumberFormat="1" applyFont="1" applyAlignment="1">
      <alignment vertical="center"/>
    </xf>
    <xf numFmtId="17" fontId="0" fillId="0" borderId="0" xfId="0" applyNumberFormat="1" applyBorder="1" applyAlignment="1">
      <alignment horizontal="center"/>
    </xf>
    <xf numFmtId="0" fontId="19" fillId="52" borderId="20" xfId="0" applyFont="1" applyFill="1" applyBorder="1" applyAlignment="1">
      <alignment horizontal="left"/>
    </xf>
    <xf numFmtId="0" fontId="37" fillId="51" borderId="20" xfId="0" applyFont="1" applyFill="1" applyBorder="1" applyAlignment="1">
      <alignment horizontal="left"/>
    </xf>
    <xf numFmtId="0" fontId="23" fillId="53" borderId="20" xfId="0" applyFont="1" applyFill="1" applyBorder="1" applyAlignment="1">
      <alignment horizontal="left"/>
    </xf>
    <xf numFmtId="0" fontId="18" fillId="0" borderId="22" xfId="0" applyFont="1" applyBorder="1" applyAlignment="1">
      <alignment horizontal="center"/>
    </xf>
    <xf numFmtId="0" fontId="18" fillId="26" borderId="26" xfId="0" applyFont="1" applyFill="1" applyBorder="1" applyAlignment="1">
      <alignment horizontal="center"/>
    </xf>
    <xf numFmtId="0" fontId="18" fillId="26" borderId="32" xfId="0" applyFont="1" applyFill="1" applyBorder="1" applyAlignment="1">
      <alignment horizontal="center"/>
    </xf>
    <xf numFmtId="2" fontId="26" fillId="0" borderId="0" xfId="0" applyNumberFormat="1" applyFont="1" applyAlignment="1"/>
    <xf numFmtId="2" fontId="0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23" fillId="18" borderId="34" xfId="0" applyFont="1" applyFill="1" applyBorder="1" applyAlignment="1">
      <alignment horizontal="left"/>
    </xf>
    <xf numFmtId="0" fontId="38" fillId="0" borderId="0" xfId="0" applyFont="1" applyAlignment="1">
      <alignment vertical="center"/>
    </xf>
    <xf numFmtId="2" fontId="25" fillId="0" borderId="0" xfId="0" applyNumberFormat="1" applyFont="1"/>
    <xf numFmtId="2" fontId="25" fillId="0" borderId="0" xfId="0" applyNumberFormat="1" applyFont="1" applyBorder="1" applyAlignment="1">
      <alignment vertical="top" wrapText="1"/>
    </xf>
    <xf numFmtId="2" fontId="0" fillId="0" borderId="0" xfId="0" applyNumberFormat="1" applyFont="1" applyAlignment="1"/>
    <xf numFmtId="2" fontId="0" fillId="0" borderId="0" xfId="0" applyNumberFormat="1" applyFont="1"/>
    <xf numFmtId="2" fontId="0" fillId="0" borderId="0" xfId="0" applyNumberFormat="1" applyFont="1" applyBorder="1"/>
    <xf numFmtId="2" fontId="0" fillId="0" borderId="0" xfId="0" applyNumberFormat="1" applyFont="1" applyBorder="1" applyAlignment="1">
      <alignment horizontal="right"/>
    </xf>
    <xf numFmtId="2" fontId="0" fillId="0" borderId="0" xfId="0" applyNumberFormat="1" applyFont="1" applyBorder="1" applyAlignment="1">
      <alignment horizontal="right" vertical="top"/>
    </xf>
    <xf numFmtId="2" fontId="13" fillId="0" borderId="0" xfId="0" applyNumberFormat="1" applyFont="1" applyAlignment="1">
      <alignment vertical="center"/>
    </xf>
    <xf numFmtId="2" fontId="0" fillId="0" borderId="0" xfId="0" applyNumberFormat="1" applyFont="1" applyAlignment="1">
      <alignment vertical="center"/>
    </xf>
    <xf numFmtId="2" fontId="0" fillId="0" borderId="0" xfId="0" applyNumberFormat="1" applyFont="1" applyBorder="1" applyAlignment="1">
      <alignment vertical="center"/>
    </xf>
    <xf numFmtId="0" fontId="28" fillId="0" borderId="0" xfId="0" applyFont="1" applyFill="1" applyBorder="1" applyAlignment="1">
      <alignment vertical="top" wrapText="1"/>
    </xf>
    <xf numFmtId="0" fontId="0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vertical="top" wrapText="1"/>
    </xf>
    <xf numFmtId="0" fontId="26" fillId="0" borderId="0" xfId="0" applyFont="1" applyFill="1" applyBorder="1" applyAlignment="1">
      <alignment horizontal="center"/>
    </xf>
    <xf numFmtId="2" fontId="0" fillId="0" borderId="0" xfId="0" applyNumberFormat="1" applyFont="1" applyFill="1" applyBorder="1"/>
    <xf numFmtId="0" fontId="26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top"/>
    </xf>
    <xf numFmtId="9" fontId="27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left"/>
    </xf>
    <xf numFmtId="2" fontId="0" fillId="0" borderId="19" xfId="0" applyNumberFormat="1" applyFont="1" applyBorder="1"/>
    <xf numFmtId="2" fontId="0" fillId="0" borderId="31" xfId="0" applyNumberFormat="1" applyFont="1" applyBorder="1"/>
    <xf numFmtId="0" fontId="1" fillId="0" borderId="0" xfId="0" applyFont="1" applyAlignment="1"/>
    <xf numFmtId="0" fontId="0" fillId="0" borderId="0" xfId="0" applyFill="1" applyBorder="1" applyAlignment="1"/>
    <xf numFmtId="2" fontId="0" fillId="0" borderId="31" xfId="0" applyNumberFormat="1" applyBorder="1"/>
    <xf numFmtId="2" fontId="39" fillId="0" borderId="0" xfId="0" applyNumberFormat="1" applyFont="1" applyBorder="1" applyAlignment="1">
      <alignment vertical="top" wrapText="1"/>
    </xf>
    <xf numFmtId="0" fontId="18" fillId="0" borderId="22" xfId="0" applyFont="1" applyBorder="1" applyAlignment="1">
      <alignment horizontal="center" wrapText="1"/>
    </xf>
    <xf numFmtId="0" fontId="18" fillId="0" borderId="26" xfId="0" applyFont="1" applyBorder="1" applyAlignment="1">
      <alignment horizontal="center" wrapText="1"/>
    </xf>
    <xf numFmtId="0" fontId="18" fillId="0" borderId="32" xfId="0" applyFont="1" applyBorder="1" applyAlignment="1">
      <alignment horizontal="center" wrapText="1"/>
    </xf>
    <xf numFmtId="0" fontId="22" fillId="9" borderId="0" xfId="0" applyFont="1" applyFill="1" applyBorder="1" applyAlignment="1">
      <alignment horizontal="center"/>
    </xf>
    <xf numFmtId="2" fontId="25" fillId="0" borderId="19" xfId="0" applyNumberFormat="1" applyFont="1" applyBorder="1" applyAlignment="1">
      <alignment vertical="top" wrapText="1"/>
    </xf>
    <xf numFmtId="2" fontId="25" fillId="0" borderId="31" xfId="0" applyNumberFormat="1" applyFont="1" applyBorder="1" applyAlignment="1">
      <alignment vertical="top" wrapText="1"/>
    </xf>
    <xf numFmtId="0" fontId="22" fillId="3" borderId="17" xfId="0" applyFont="1" applyFill="1" applyBorder="1" applyAlignment="1">
      <alignment vertical="top" wrapText="1"/>
    </xf>
    <xf numFmtId="0" fontId="22" fillId="56" borderId="34" xfId="0" applyFont="1" applyFill="1" applyBorder="1" applyAlignment="1">
      <alignment horizontal="left"/>
    </xf>
    <xf numFmtId="0" fontId="40" fillId="55" borderId="34" xfId="0" applyFont="1" applyFill="1" applyBorder="1" applyAlignment="1">
      <alignment horizontal="left"/>
    </xf>
    <xf numFmtId="0" fontId="40" fillId="33" borderId="34" xfId="0" applyFont="1" applyFill="1" applyBorder="1" applyAlignment="1">
      <alignment horizontal="left"/>
    </xf>
    <xf numFmtId="0" fontId="22" fillId="48" borderId="34" xfId="0" applyFont="1" applyFill="1" applyBorder="1" applyAlignment="1">
      <alignment horizontal="left"/>
    </xf>
    <xf numFmtId="0" fontId="22" fillId="56" borderId="20" xfId="0" applyFont="1" applyFill="1" applyBorder="1" applyAlignment="1">
      <alignment horizontal="left"/>
    </xf>
    <xf numFmtId="0" fontId="40" fillId="55" borderId="20" xfId="0" applyFont="1" applyFill="1" applyBorder="1" applyAlignment="1">
      <alignment horizontal="left"/>
    </xf>
    <xf numFmtId="0" fontId="40" fillId="33" borderId="20" xfId="0" applyFont="1" applyFill="1" applyBorder="1" applyAlignment="1">
      <alignment horizontal="left"/>
    </xf>
    <xf numFmtId="0" fontId="22" fillId="48" borderId="20" xfId="0" applyFont="1" applyFill="1" applyBorder="1" applyAlignment="1">
      <alignment horizontal="left"/>
    </xf>
    <xf numFmtId="0" fontId="0" fillId="9" borderId="22" xfId="0" applyFill="1" applyBorder="1" applyAlignment="1">
      <alignment horizontal="center"/>
    </xf>
    <xf numFmtId="0" fontId="0" fillId="30" borderId="30" xfId="0" applyFill="1" applyBorder="1"/>
    <xf numFmtId="0" fontId="25" fillId="9" borderId="31" xfId="0" applyFont="1" applyFill="1" applyBorder="1" applyAlignment="1">
      <alignment horizontal="center"/>
    </xf>
    <xf numFmtId="0" fontId="40" fillId="57" borderId="20" xfId="0" applyFont="1" applyFill="1" applyBorder="1" applyAlignment="1">
      <alignment horizontal="left"/>
    </xf>
    <xf numFmtId="0" fontId="22" fillId="58" borderId="20" xfId="0" applyFont="1" applyFill="1" applyBorder="1" applyAlignment="1">
      <alignment horizontal="left"/>
    </xf>
    <xf numFmtId="0" fontId="22" fillId="59" borderId="20" xfId="0" applyFont="1" applyFill="1" applyBorder="1" applyAlignment="1">
      <alignment horizontal="left"/>
    </xf>
    <xf numFmtId="0" fontId="22" fillId="0" borderId="21" xfId="0" applyFont="1" applyBorder="1" applyAlignment="1">
      <alignment horizontal="left"/>
    </xf>
    <xf numFmtId="9" fontId="0" fillId="0" borderId="27" xfId="0" applyNumberFormat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22" fillId="0" borderId="34" xfId="0" applyFont="1" applyBorder="1" applyAlignment="1">
      <alignment horizontal="right"/>
    </xf>
    <xf numFmtId="0" fontId="22" fillId="30" borderId="0" xfId="0" applyFont="1" applyFill="1" applyBorder="1" applyAlignment="1">
      <alignment horizontal="center"/>
    </xf>
    <xf numFmtId="0" fontId="26" fillId="3" borderId="17" xfId="0" applyFont="1" applyFill="1" applyBorder="1" applyAlignment="1">
      <alignment horizontal="left" vertical="top" wrapText="1"/>
    </xf>
    <xf numFmtId="0" fontId="26" fillId="3" borderId="24" xfId="0" applyFont="1" applyFill="1" applyBorder="1" applyAlignment="1">
      <alignment horizontal="left" vertical="top" wrapText="1"/>
    </xf>
    <xf numFmtId="0" fontId="32" fillId="3" borderId="29" xfId="0" applyFont="1" applyFill="1" applyBorder="1" applyAlignment="1">
      <alignment vertical="top"/>
    </xf>
    <xf numFmtId="0" fontId="0" fillId="0" borderId="24" xfId="0" applyFont="1" applyBorder="1"/>
    <xf numFmtId="9" fontId="18" fillId="0" borderId="27" xfId="0" applyNumberFormat="1" applyFont="1" applyBorder="1" applyAlignment="1">
      <alignment horizontal="center"/>
    </xf>
    <xf numFmtId="0" fontId="20" fillId="60" borderId="65" xfId="0" applyFont="1" applyFill="1" applyBorder="1" applyAlignment="1">
      <alignment horizontal="left"/>
    </xf>
    <xf numFmtId="0" fontId="23" fillId="61" borderId="20" xfId="0" applyFont="1" applyFill="1" applyBorder="1" applyAlignment="1">
      <alignment horizontal="left"/>
    </xf>
    <xf numFmtId="0" fontId="18" fillId="0" borderId="26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0" fillId="26" borderId="0" xfId="0" applyFont="1" applyFill="1" applyBorder="1" applyAlignment="1">
      <alignment horizontal="center"/>
    </xf>
    <xf numFmtId="0" fontId="0" fillId="26" borderId="31" xfId="0" applyFont="1" applyFill="1" applyBorder="1" applyAlignment="1">
      <alignment horizontal="center"/>
    </xf>
    <xf numFmtId="0" fontId="18" fillId="62" borderId="22" xfId="0" applyFont="1" applyFill="1" applyBorder="1" applyAlignment="1">
      <alignment horizontal="left"/>
    </xf>
    <xf numFmtId="9" fontId="0" fillId="0" borderId="0" xfId="0" applyNumberFormat="1"/>
    <xf numFmtId="0" fontId="19" fillId="63" borderId="20" xfId="0" applyFont="1" applyFill="1" applyBorder="1" applyAlignment="1">
      <alignment horizontal="left"/>
    </xf>
    <xf numFmtId="0" fontId="23" fillId="64" borderId="20" xfId="0" applyFont="1" applyFill="1" applyBorder="1" applyAlignment="1">
      <alignment horizontal="left"/>
    </xf>
    <xf numFmtId="0" fontId="19" fillId="65" borderId="20" xfId="0" applyFont="1" applyFill="1" applyBorder="1" applyAlignment="1">
      <alignment horizontal="left"/>
    </xf>
    <xf numFmtId="2" fontId="0" fillId="0" borderId="19" xfId="0" applyNumberFormat="1" applyFont="1" applyBorder="1" applyAlignment="1">
      <alignment vertical="center"/>
    </xf>
    <xf numFmtId="2" fontId="0" fillId="0" borderId="31" xfId="0" applyNumberFormat="1" applyFont="1" applyBorder="1" applyAlignment="1">
      <alignment vertical="center"/>
    </xf>
    <xf numFmtId="0" fontId="15" fillId="3" borderId="24" xfId="0" applyFont="1" applyFill="1" applyBorder="1" applyAlignment="1">
      <alignment horizontal="left" vertical="top"/>
    </xf>
    <xf numFmtId="0" fontId="0" fillId="9" borderId="24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8" fillId="3" borderId="24" xfId="0" applyFont="1" applyFill="1" applyBorder="1" applyAlignment="1">
      <alignment horizontal="left"/>
    </xf>
    <xf numFmtId="0" fontId="17" fillId="0" borderId="20" xfId="0" applyFont="1" applyBorder="1" applyAlignment="1">
      <alignment horizontal="center"/>
    </xf>
    <xf numFmtId="0" fontId="0" fillId="0" borderId="22" xfId="0" applyBorder="1"/>
    <xf numFmtId="0" fontId="0" fillId="0" borderId="26" xfId="0" applyBorder="1"/>
    <xf numFmtId="0" fontId="0" fillId="0" borderId="32" xfId="0" applyBorder="1"/>
    <xf numFmtId="0" fontId="22" fillId="66" borderId="20" xfId="0" applyFont="1" applyFill="1" applyBorder="1" applyAlignment="1">
      <alignment horizontal="left"/>
    </xf>
    <xf numFmtId="0" fontId="22" fillId="30" borderId="19" xfId="0" applyFont="1" applyFill="1" applyBorder="1" applyAlignment="1">
      <alignment horizontal="center"/>
    </xf>
    <xf numFmtId="2" fontId="25" fillId="26" borderId="0" xfId="0" applyNumberFormat="1" applyFont="1" applyFill="1" applyBorder="1" applyAlignment="1">
      <alignment vertical="top" wrapText="1"/>
    </xf>
    <xf numFmtId="0" fontId="0" fillId="26" borderId="30" xfId="0" applyFill="1" applyBorder="1"/>
    <xf numFmtId="2" fontId="25" fillId="26" borderId="31" xfId="0" applyNumberFormat="1" applyFont="1" applyFill="1" applyBorder="1" applyAlignment="1">
      <alignment vertical="top" wrapText="1"/>
    </xf>
    <xf numFmtId="0" fontId="19" fillId="30" borderId="19" xfId="0" applyFont="1" applyFill="1" applyBorder="1" applyAlignment="1">
      <alignment horizontal="left"/>
    </xf>
    <xf numFmtId="0" fontId="20" fillId="67" borderId="2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2" fontId="0" fillId="0" borderId="0" xfId="0" applyNumberFormat="1" applyBorder="1"/>
    <xf numFmtId="0" fontId="14" fillId="0" borderId="0" xfId="0" applyFont="1" applyBorder="1" applyAlignment="1">
      <alignment horizontal="center" vertical="top" wrapText="1"/>
    </xf>
    <xf numFmtId="0" fontId="41" fillId="0" borderId="13" xfId="0" applyFont="1" applyBorder="1" applyAlignment="1">
      <alignment horizontal="center"/>
    </xf>
    <xf numFmtId="0" fontId="23" fillId="68" borderId="20" xfId="0" applyFont="1" applyFill="1" applyBorder="1" applyAlignment="1">
      <alignment horizontal="left"/>
    </xf>
    <xf numFmtId="0" fontId="23" fillId="69" borderId="34" xfId="0" applyFont="1" applyFill="1" applyBorder="1" applyAlignment="1">
      <alignment horizontal="left"/>
    </xf>
    <xf numFmtId="0" fontId="27" fillId="54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/>
    </xf>
    <xf numFmtId="0" fontId="11" fillId="0" borderId="60" xfId="0" applyFont="1" applyBorder="1" applyAlignment="1">
      <alignment horizontal="left" vertical="top"/>
    </xf>
    <xf numFmtId="0" fontId="11" fillId="0" borderId="71" xfId="0" applyFont="1" applyBorder="1" applyAlignment="1">
      <alignment horizontal="left" vertical="top"/>
    </xf>
    <xf numFmtId="0" fontId="10" fillId="0" borderId="59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18" fillId="0" borderId="26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0" fontId="10" fillId="0" borderId="61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69" xfId="0" applyFont="1" applyBorder="1" applyAlignment="1">
      <alignment horizontal="center" vertical="top" wrapText="1"/>
    </xf>
    <xf numFmtId="0" fontId="14" fillId="0" borderId="70" xfId="0" applyFont="1" applyBorder="1" applyAlignment="1">
      <alignment horizontal="center" vertical="top" wrapText="1"/>
    </xf>
    <xf numFmtId="0" fontId="14" fillId="0" borderId="3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16" fillId="2" borderId="11" xfId="0" applyFont="1" applyFill="1" applyBorder="1" applyAlignment="1">
      <alignment horizontal="center"/>
    </xf>
    <xf numFmtId="0" fontId="9" fillId="49" borderId="3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D0CABA"/>
      <rgbColor rgb="FF0000FF"/>
      <rgbColor rgb="FFFFFF00"/>
      <rgbColor rgb="FFFF21BA"/>
      <rgbColor rgb="FF63ECEF"/>
      <rgbColor rgb="FFC00000"/>
      <rgbColor rgb="FFDDD9C3"/>
      <rgbColor rgb="FF01034F"/>
      <rgbColor rgb="FF8EB4E3"/>
      <rgbColor rgb="FFFFD966"/>
      <rgbColor rgb="FF85DFFF"/>
      <rgbColor rgb="FFBFBFBF"/>
      <rgbColor rgb="FF808080"/>
      <rgbColor rgb="FF8FAADC"/>
      <rgbColor rgb="FFF0A6C6"/>
      <rgbColor rgb="FFFBFCD0"/>
      <rgbColor rgb="FFDBEEF4"/>
      <rgbColor rgb="FFFEFEEC"/>
      <rgbColor rgb="FFFF85AE"/>
      <rgbColor rgb="FF0647CA"/>
      <rgbColor rgb="FFD0CECE"/>
      <rgbColor rgb="FF000080"/>
      <rgbColor rgb="FFE3138F"/>
      <rgbColor rgb="FFFFEA69"/>
      <rgbColor rgb="FF5BD4FF"/>
      <rgbColor rgb="FFFED6F0"/>
      <rgbColor rgb="FF800000"/>
      <rgbColor rgb="FFB7DEE8"/>
      <rgbColor rgb="FF0000FF"/>
      <rgbColor rgb="FF43CEFF"/>
      <rgbColor rgb="FFC1E0FF"/>
      <rgbColor rgb="FFD7FEAC"/>
      <rgbColor rgb="FFFFF3AB"/>
      <rgbColor rgb="FF93CDDD"/>
      <rgbColor rgb="FFFB9BED"/>
      <rgbColor rgb="FFFF99FF"/>
      <rgbColor rgb="FFFCD5B5"/>
      <rgbColor rgb="FF4478B6"/>
      <rgbColor rgb="FF3FCDFF"/>
      <rgbColor rgb="FF92D050"/>
      <rgbColor rgb="FFFFC000"/>
      <rgbColor rgb="FFBF9000"/>
      <rgbColor rgb="FFFF6600"/>
      <rgbColor rgb="FF7F7F7F"/>
      <rgbColor rgb="FFA6A6A6"/>
      <rgbColor rgb="FFFCFDE7"/>
      <rgbColor rgb="FF558ED5"/>
      <rgbColor rgb="FF003300"/>
      <rgbColor rgb="FFD9D9D9"/>
      <rgbColor rgb="FF8D4117"/>
      <rgbColor rgb="FFCCC2C5"/>
      <rgbColor rgb="FF376092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8C05"/>
      <color rgb="FFCFC2B1"/>
      <color rgb="FF905538"/>
      <color rgb="FFF9F9EB"/>
      <color rgb="FFFFFFCC"/>
      <color rgb="FFFF438F"/>
      <color rgb="FFE6D5D0"/>
      <color rgb="FFAEDCD4"/>
      <color rgb="FFD38DCB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g"/><Relationship Id="rId84" Type="http://schemas.openxmlformats.org/officeDocument/2006/relationships/image" Target="../media/image84.pn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53" Type="http://schemas.openxmlformats.org/officeDocument/2006/relationships/image" Target="../media/image53.jpe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11" Type="http://schemas.openxmlformats.org/officeDocument/2006/relationships/image" Target="../media/image211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01" Type="http://schemas.openxmlformats.org/officeDocument/2006/relationships/image" Target="../media/image201.jpg"/><Relationship Id="rId222" Type="http://schemas.openxmlformats.org/officeDocument/2006/relationships/image" Target="../media/image222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pn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pn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e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19" Type="http://schemas.openxmlformats.org/officeDocument/2006/relationships/image" Target="../media/image19.jpeg"/><Relationship Id="rId224" Type="http://schemas.openxmlformats.org/officeDocument/2006/relationships/image" Target="../media/image224.jp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e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eg"/><Relationship Id="rId214" Type="http://schemas.openxmlformats.org/officeDocument/2006/relationships/image" Target="../media/image214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pn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eg"/><Relationship Id="rId47" Type="http://schemas.openxmlformats.org/officeDocument/2006/relationships/image" Target="../media/image47.jp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pn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1.jpeg"/><Relationship Id="rId117" Type="http://schemas.openxmlformats.org/officeDocument/2006/relationships/image" Target="../media/image341.jpg"/><Relationship Id="rId21" Type="http://schemas.openxmlformats.org/officeDocument/2006/relationships/image" Target="../media/image246.jpeg"/><Relationship Id="rId42" Type="http://schemas.openxmlformats.org/officeDocument/2006/relationships/image" Target="../media/image267.jpg"/><Relationship Id="rId47" Type="http://schemas.openxmlformats.org/officeDocument/2006/relationships/image" Target="../media/image272.jpg"/><Relationship Id="rId63" Type="http://schemas.openxmlformats.org/officeDocument/2006/relationships/image" Target="../media/image288.png"/><Relationship Id="rId68" Type="http://schemas.openxmlformats.org/officeDocument/2006/relationships/image" Target="../media/image293.jpg"/><Relationship Id="rId84" Type="http://schemas.openxmlformats.org/officeDocument/2006/relationships/image" Target="../media/image309.jpg"/><Relationship Id="rId89" Type="http://schemas.openxmlformats.org/officeDocument/2006/relationships/image" Target="../media/image314.jpg"/><Relationship Id="rId112" Type="http://schemas.openxmlformats.org/officeDocument/2006/relationships/image" Target="../media/image336.jpg"/><Relationship Id="rId133" Type="http://schemas.openxmlformats.org/officeDocument/2006/relationships/image" Target="../media/image357.jpg"/><Relationship Id="rId138" Type="http://schemas.openxmlformats.org/officeDocument/2006/relationships/image" Target="../media/image362.jpg"/><Relationship Id="rId16" Type="http://schemas.openxmlformats.org/officeDocument/2006/relationships/image" Target="../media/image241.jpeg"/><Relationship Id="rId107" Type="http://schemas.openxmlformats.org/officeDocument/2006/relationships/image" Target="../media/image331.jpeg"/><Relationship Id="rId11" Type="http://schemas.openxmlformats.org/officeDocument/2006/relationships/image" Target="../media/image236.jpeg"/><Relationship Id="rId32" Type="http://schemas.openxmlformats.org/officeDocument/2006/relationships/image" Target="../media/image257.jpg"/><Relationship Id="rId37" Type="http://schemas.openxmlformats.org/officeDocument/2006/relationships/image" Target="../media/image262.jpg"/><Relationship Id="rId53" Type="http://schemas.openxmlformats.org/officeDocument/2006/relationships/image" Target="../media/image278.jpg"/><Relationship Id="rId58" Type="http://schemas.openxmlformats.org/officeDocument/2006/relationships/image" Target="../media/image283.jpg"/><Relationship Id="rId74" Type="http://schemas.openxmlformats.org/officeDocument/2006/relationships/image" Target="../media/image299.jpg"/><Relationship Id="rId79" Type="http://schemas.openxmlformats.org/officeDocument/2006/relationships/image" Target="../media/image304.jpg"/><Relationship Id="rId102" Type="http://schemas.openxmlformats.org/officeDocument/2006/relationships/image" Target="../media/image327.jpg"/><Relationship Id="rId123" Type="http://schemas.openxmlformats.org/officeDocument/2006/relationships/image" Target="../media/image347.jpg"/><Relationship Id="rId128" Type="http://schemas.openxmlformats.org/officeDocument/2006/relationships/image" Target="../media/image352.jpg"/><Relationship Id="rId5" Type="http://schemas.openxmlformats.org/officeDocument/2006/relationships/image" Target="../media/image230.jpeg"/><Relationship Id="rId90" Type="http://schemas.openxmlformats.org/officeDocument/2006/relationships/image" Target="../media/image315.jpeg"/><Relationship Id="rId95" Type="http://schemas.openxmlformats.org/officeDocument/2006/relationships/image" Target="../media/image320.jpg"/><Relationship Id="rId22" Type="http://schemas.openxmlformats.org/officeDocument/2006/relationships/image" Target="../media/image247.jpeg"/><Relationship Id="rId27" Type="http://schemas.openxmlformats.org/officeDocument/2006/relationships/image" Target="../media/image252.jpeg"/><Relationship Id="rId43" Type="http://schemas.openxmlformats.org/officeDocument/2006/relationships/image" Target="../media/image268.jpg"/><Relationship Id="rId48" Type="http://schemas.openxmlformats.org/officeDocument/2006/relationships/image" Target="../media/image273.jpeg"/><Relationship Id="rId64" Type="http://schemas.openxmlformats.org/officeDocument/2006/relationships/image" Target="../media/image289.png"/><Relationship Id="rId69" Type="http://schemas.openxmlformats.org/officeDocument/2006/relationships/image" Target="../media/image294.jpg"/><Relationship Id="rId113" Type="http://schemas.openxmlformats.org/officeDocument/2006/relationships/image" Target="../media/image337.jpg"/><Relationship Id="rId118" Type="http://schemas.openxmlformats.org/officeDocument/2006/relationships/image" Target="../media/image342.jpg"/><Relationship Id="rId134" Type="http://schemas.openxmlformats.org/officeDocument/2006/relationships/image" Target="../media/image358.jpg"/><Relationship Id="rId139" Type="http://schemas.openxmlformats.org/officeDocument/2006/relationships/image" Target="../media/image363.jpg"/><Relationship Id="rId8" Type="http://schemas.openxmlformats.org/officeDocument/2006/relationships/image" Target="../media/image233.jpeg"/><Relationship Id="rId51" Type="http://schemas.openxmlformats.org/officeDocument/2006/relationships/image" Target="../media/image276.jpg"/><Relationship Id="rId72" Type="http://schemas.openxmlformats.org/officeDocument/2006/relationships/image" Target="../media/image297.jpg"/><Relationship Id="rId80" Type="http://schemas.openxmlformats.org/officeDocument/2006/relationships/image" Target="../media/image305.jpg"/><Relationship Id="rId85" Type="http://schemas.openxmlformats.org/officeDocument/2006/relationships/image" Target="../media/image310.jpg"/><Relationship Id="rId93" Type="http://schemas.openxmlformats.org/officeDocument/2006/relationships/image" Target="../media/image318.jpeg"/><Relationship Id="rId98" Type="http://schemas.openxmlformats.org/officeDocument/2006/relationships/image" Target="../media/image323.png"/><Relationship Id="rId121" Type="http://schemas.openxmlformats.org/officeDocument/2006/relationships/image" Target="../media/image345.jpg"/><Relationship Id="rId142" Type="http://schemas.openxmlformats.org/officeDocument/2006/relationships/image" Target="../media/image366.jpg"/><Relationship Id="rId3" Type="http://schemas.openxmlformats.org/officeDocument/2006/relationships/image" Target="../media/image228.jpeg"/><Relationship Id="rId12" Type="http://schemas.openxmlformats.org/officeDocument/2006/relationships/image" Target="../media/image237.jpeg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33" Type="http://schemas.openxmlformats.org/officeDocument/2006/relationships/image" Target="../media/image258.jpg"/><Relationship Id="rId38" Type="http://schemas.openxmlformats.org/officeDocument/2006/relationships/image" Target="../media/image263.png"/><Relationship Id="rId46" Type="http://schemas.openxmlformats.org/officeDocument/2006/relationships/image" Target="../media/image271.jpg"/><Relationship Id="rId59" Type="http://schemas.openxmlformats.org/officeDocument/2006/relationships/image" Target="../media/image284.jpg"/><Relationship Id="rId67" Type="http://schemas.openxmlformats.org/officeDocument/2006/relationships/image" Target="../media/image292.jpg"/><Relationship Id="rId103" Type="http://schemas.openxmlformats.org/officeDocument/2006/relationships/image" Target="../media/image328.jpeg"/><Relationship Id="rId108" Type="http://schemas.openxmlformats.org/officeDocument/2006/relationships/image" Target="../media/image332.jpg"/><Relationship Id="rId116" Type="http://schemas.openxmlformats.org/officeDocument/2006/relationships/image" Target="../media/image340.jpg"/><Relationship Id="rId124" Type="http://schemas.openxmlformats.org/officeDocument/2006/relationships/image" Target="../media/image348.jpg"/><Relationship Id="rId129" Type="http://schemas.openxmlformats.org/officeDocument/2006/relationships/image" Target="../media/image353.jpg"/><Relationship Id="rId137" Type="http://schemas.openxmlformats.org/officeDocument/2006/relationships/image" Target="../media/image361.jpg"/><Relationship Id="rId20" Type="http://schemas.openxmlformats.org/officeDocument/2006/relationships/image" Target="../media/image245.jpeg"/><Relationship Id="rId41" Type="http://schemas.openxmlformats.org/officeDocument/2006/relationships/image" Target="../media/image266.png"/><Relationship Id="rId54" Type="http://schemas.openxmlformats.org/officeDocument/2006/relationships/image" Target="../media/image279.jpg"/><Relationship Id="rId62" Type="http://schemas.openxmlformats.org/officeDocument/2006/relationships/image" Target="../media/image287.png"/><Relationship Id="rId70" Type="http://schemas.openxmlformats.org/officeDocument/2006/relationships/image" Target="../media/image295.png"/><Relationship Id="rId75" Type="http://schemas.openxmlformats.org/officeDocument/2006/relationships/image" Target="../media/image300.jpg"/><Relationship Id="rId83" Type="http://schemas.openxmlformats.org/officeDocument/2006/relationships/image" Target="../media/image308.jpg"/><Relationship Id="rId88" Type="http://schemas.openxmlformats.org/officeDocument/2006/relationships/image" Target="../media/image313.jpg"/><Relationship Id="rId91" Type="http://schemas.openxmlformats.org/officeDocument/2006/relationships/image" Target="../media/image316.jpg"/><Relationship Id="rId96" Type="http://schemas.openxmlformats.org/officeDocument/2006/relationships/image" Target="../media/image321.jpg"/><Relationship Id="rId111" Type="http://schemas.openxmlformats.org/officeDocument/2006/relationships/image" Target="../media/image335.jpg"/><Relationship Id="rId132" Type="http://schemas.openxmlformats.org/officeDocument/2006/relationships/image" Target="../media/image356.jpg"/><Relationship Id="rId140" Type="http://schemas.openxmlformats.org/officeDocument/2006/relationships/image" Target="../media/image364.jpg"/><Relationship Id="rId1" Type="http://schemas.openxmlformats.org/officeDocument/2006/relationships/image" Target="../media/image226.jpg"/><Relationship Id="rId6" Type="http://schemas.openxmlformats.org/officeDocument/2006/relationships/image" Target="../media/image231.jpeg"/><Relationship Id="rId15" Type="http://schemas.openxmlformats.org/officeDocument/2006/relationships/image" Target="../media/image240.jpeg"/><Relationship Id="rId23" Type="http://schemas.openxmlformats.org/officeDocument/2006/relationships/image" Target="../media/image248.jpeg"/><Relationship Id="rId28" Type="http://schemas.openxmlformats.org/officeDocument/2006/relationships/image" Target="../media/image253.jpeg"/><Relationship Id="rId36" Type="http://schemas.openxmlformats.org/officeDocument/2006/relationships/image" Target="../media/image261.jpg"/><Relationship Id="rId49" Type="http://schemas.openxmlformats.org/officeDocument/2006/relationships/image" Target="../media/image274.jpg"/><Relationship Id="rId57" Type="http://schemas.openxmlformats.org/officeDocument/2006/relationships/image" Target="../media/image282.png"/><Relationship Id="rId106" Type="http://schemas.openxmlformats.org/officeDocument/2006/relationships/image" Target="../media/image330.jpeg"/><Relationship Id="rId114" Type="http://schemas.openxmlformats.org/officeDocument/2006/relationships/image" Target="../media/image338.jpg"/><Relationship Id="rId119" Type="http://schemas.openxmlformats.org/officeDocument/2006/relationships/image" Target="../media/image343.jpg"/><Relationship Id="rId127" Type="http://schemas.openxmlformats.org/officeDocument/2006/relationships/image" Target="../media/image351.jpg"/><Relationship Id="rId10" Type="http://schemas.openxmlformats.org/officeDocument/2006/relationships/image" Target="../media/image235.jpeg"/><Relationship Id="rId31" Type="http://schemas.openxmlformats.org/officeDocument/2006/relationships/image" Target="../media/image256.jpeg"/><Relationship Id="rId44" Type="http://schemas.openxmlformats.org/officeDocument/2006/relationships/image" Target="../media/image269.jpg"/><Relationship Id="rId52" Type="http://schemas.openxmlformats.org/officeDocument/2006/relationships/image" Target="../media/image277.jpeg"/><Relationship Id="rId60" Type="http://schemas.openxmlformats.org/officeDocument/2006/relationships/image" Target="../media/image285.png"/><Relationship Id="rId65" Type="http://schemas.openxmlformats.org/officeDocument/2006/relationships/image" Target="../media/image290.png"/><Relationship Id="rId73" Type="http://schemas.openxmlformats.org/officeDocument/2006/relationships/image" Target="../media/image298.jpg"/><Relationship Id="rId78" Type="http://schemas.openxmlformats.org/officeDocument/2006/relationships/image" Target="../media/image303.jpg"/><Relationship Id="rId81" Type="http://schemas.openxmlformats.org/officeDocument/2006/relationships/image" Target="../media/image306.jpg"/><Relationship Id="rId86" Type="http://schemas.openxmlformats.org/officeDocument/2006/relationships/image" Target="../media/image311.jpg"/><Relationship Id="rId94" Type="http://schemas.openxmlformats.org/officeDocument/2006/relationships/image" Target="../media/image319.jpg"/><Relationship Id="rId99" Type="http://schemas.openxmlformats.org/officeDocument/2006/relationships/image" Target="../media/image324.jpg"/><Relationship Id="rId101" Type="http://schemas.openxmlformats.org/officeDocument/2006/relationships/image" Target="../media/image326.jpg"/><Relationship Id="rId122" Type="http://schemas.openxmlformats.org/officeDocument/2006/relationships/image" Target="../media/image346.jpg"/><Relationship Id="rId130" Type="http://schemas.openxmlformats.org/officeDocument/2006/relationships/image" Target="../media/image354.jpg"/><Relationship Id="rId135" Type="http://schemas.openxmlformats.org/officeDocument/2006/relationships/image" Target="../media/image359.jp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39" Type="http://schemas.openxmlformats.org/officeDocument/2006/relationships/image" Target="../media/image264.png"/><Relationship Id="rId109" Type="http://schemas.openxmlformats.org/officeDocument/2006/relationships/image" Target="../media/image333.jpg"/><Relationship Id="rId34" Type="http://schemas.openxmlformats.org/officeDocument/2006/relationships/image" Target="../media/image259.jpg"/><Relationship Id="rId50" Type="http://schemas.openxmlformats.org/officeDocument/2006/relationships/image" Target="../media/image275.jpg"/><Relationship Id="rId55" Type="http://schemas.openxmlformats.org/officeDocument/2006/relationships/image" Target="../media/image280.jpg"/><Relationship Id="rId76" Type="http://schemas.openxmlformats.org/officeDocument/2006/relationships/image" Target="../media/image301.jpg"/><Relationship Id="rId97" Type="http://schemas.openxmlformats.org/officeDocument/2006/relationships/image" Target="../media/image322.jpg"/><Relationship Id="rId104" Type="http://schemas.microsoft.com/office/2007/relationships/hdphoto" Target="../media/hdphoto1.wdp"/><Relationship Id="rId120" Type="http://schemas.openxmlformats.org/officeDocument/2006/relationships/image" Target="../media/image344.jpg"/><Relationship Id="rId125" Type="http://schemas.openxmlformats.org/officeDocument/2006/relationships/image" Target="../media/image349.jpg"/><Relationship Id="rId141" Type="http://schemas.openxmlformats.org/officeDocument/2006/relationships/image" Target="../media/image365.jpg"/><Relationship Id="rId7" Type="http://schemas.openxmlformats.org/officeDocument/2006/relationships/image" Target="../media/image232.jpeg"/><Relationship Id="rId71" Type="http://schemas.openxmlformats.org/officeDocument/2006/relationships/image" Target="../media/image296.png"/><Relationship Id="rId92" Type="http://schemas.openxmlformats.org/officeDocument/2006/relationships/image" Target="../media/image317.jpg"/><Relationship Id="rId2" Type="http://schemas.openxmlformats.org/officeDocument/2006/relationships/image" Target="../media/image227.jpg"/><Relationship Id="rId29" Type="http://schemas.openxmlformats.org/officeDocument/2006/relationships/image" Target="../media/image254.jpeg"/><Relationship Id="rId24" Type="http://schemas.openxmlformats.org/officeDocument/2006/relationships/image" Target="../media/image249.jpeg"/><Relationship Id="rId40" Type="http://schemas.openxmlformats.org/officeDocument/2006/relationships/image" Target="../media/image265.png"/><Relationship Id="rId45" Type="http://schemas.openxmlformats.org/officeDocument/2006/relationships/image" Target="../media/image270.jpg"/><Relationship Id="rId66" Type="http://schemas.openxmlformats.org/officeDocument/2006/relationships/image" Target="../media/image291.png"/><Relationship Id="rId87" Type="http://schemas.openxmlformats.org/officeDocument/2006/relationships/image" Target="../media/image312.jpg"/><Relationship Id="rId110" Type="http://schemas.openxmlformats.org/officeDocument/2006/relationships/image" Target="../media/image334.jpg"/><Relationship Id="rId115" Type="http://schemas.openxmlformats.org/officeDocument/2006/relationships/image" Target="../media/image339.jpg"/><Relationship Id="rId131" Type="http://schemas.openxmlformats.org/officeDocument/2006/relationships/image" Target="../media/image355.jpg"/><Relationship Id="rId136" Type="http://schemas.openxmlformats.org/officeDocument/2006/relationships/image" Target="../media/image360.jpg"/><Relationship Id="rId61" Type="http://schemas.openxmlformats.org/officeDocument/2006/relationships/image" Target="../media/image286.png"/><Relationship Id="rId82" Type="http://schemas.openxmlformats.org/officeDocument/2006/relationships/image" Target="../media/image307.jpg"/><Relationship Id="rId19" Type="http://schemas.openxmlformats.org/officeDocument/2006/relationships/image" Target="../media/image244.jpeg"/><Relationship Id="rId14" Type="http://schemas.openxmlformats.org/officeDocument/2006/relationships/image" Target="../media/image239.jpeg"/><Relationship Id="rId30" Type="http://schemas.openxmlformats.org/officeDocument/2006/relationships/image" Target="../media/image255.jpeg"/><Relationship Id="rId35" Type="http://schemas.openxmlformats.org/officeDocument/2006/relationships/image" Target="../media/image260.jpeg"/><Relationship Id="rId56" Type="http://schemas.openxmlformats.org/officeDocument/2006/relationships/image" Target="../media/image281.jpg"/><Relationship Id="rId77" Type="http://schemas.openxmlformats.org/officeDocument/2006/relationships/image" Target="../media/image302.jpg"/><Relationship Id="rId100" Type="http://schemas.openxmlformats.org/officeDocument/2006/relationships/image" Target="../media/image325.jpg"/><Relationship Id="rId105" Type="http://schemas.openxmlformats.org/officeDocument/2006/relationships/image" Target="../media/image329.jpg"/><Relationship Id="rId126" Type="http://schemas.openxmlformats.org/officeDocument/2006/relationships/image" Target="../media/image350.jp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1.png"/><Relationship Id="rId117" Type="http://schemas.openxmlformats.org/officeDocument/2006/relationships/image" Target="../media/image480.jpg"/><Relationship Id="rId21" Type="http://schemas.openxmlformats.org/officeDocument/2006/relationships/image" Target="../media/image386.jpg"/><Relationship Id="rId42" Type="http://schemas.openxmlformats.org/officeDocument/2006/relationships/image" Target="../media/image407.jpg"/><Relationship Id="rId47" Type="http://schemas.openxmlformats.org/officeDocument/2006/relationships/image" Target="../media/image412.jpg"/><Relationship Id="rId63" Type="http://schemas.openxmlformats.org/officeDocument/2006/relationships/image" Target="../media/image428.jpg"/><Relationship Id="rId68" Type="http://schemas.openxmlformats.org/officeDocument/2006/relationships/image" Target="../media/image433.jpg"/><Relationship Id="rId84" Type="http://schemas.openxmlformats.org/officeDocument/2006/relationships/image" Target="../media/image448.jpg"/><Relationship Id="rId89" Type="http://schemas.openxmlformats.org/officeDocument/2006/relationships/image" Target="../media/image453.jpg"/><Relationship Id="rId112" Type="http://schemas.openxmlformats.org/officeDocument/2006/relationships/image" Target="../media/image475.jpg"/><Relationship Id="rId133" Type="http://schemas.openxmlformats.org/officeDocument/2006/relationships/image" Target="../media/image493.jpg"/><Relationship Id="rId138" Type="http://schemas.openxmlformats.org/officeDocument/2006/relationships/image" Target="../media/image498.jpg"/><Relationship Id="rId154" Type="http://schemas.openxmlformats.org/officeDocument/2006/relationships/image" Target="../media/image514.jpg"/><Relationship Id="rId159" Type="http://schemas.openxmlformats.org/officeDocument/2006/relationships/image" Target="../media/image519.jpg"/><Relationship Id="rId16" Type="http://schemas.openxmlformats.org/officeDocument/2006/relationships/image" Target="../media/image381.jpg"/><Relationship Id="rId107" Type="http://schemas.openxmlformats.org/officeDocument/2006/relationships/image" Target="../media/image471.jpg"/><Relationship Id="rId11" Type="http://schemas.openxmlformats.org/officeDocument/2006/relationships/image" Target="../media/image377.jpeg"/><Relationship Id="rId32" Type="http://schemas.openxmlformats.org/officeDocument/2006/relationships/image" Target="../media/image397.png"/><Relationship Id="rId37" Type="http://schemas.openxmlformats.org/officeDocument/2006/relationships/image" Target="../media/image402.png"/><Relationship Id="rId53" Type="http://schemas.openxmlformats.org/officeDocument/2006/relationships/image" Target="../media/image418.jpg"/><Relationship Id="rId58" Type="http://schemas.openxmlformats.org/officeDocument/2006/relationships/image" Target="../media/image423.jpg"/><Relationship Id="rId74" Type="http://schemas.openxmlformats.org/officeDocument/2006/relationships/image" Target="../media/image438.jpg"/><Relationship Id="rId79" Type="http://schemas.openxmlformats.org/officeDocument/2006/relationships/image" Target="../media/image443.jpg"/><Relationship Id="rId102" Type="http://schemas.openxmlformats.org/officeDocument/2006/relationships/image" Target="../media/image466.jpg"/><Relationship Id="rId123" Type="http://schemas.openxmlformats.org/officeDocument/2006/relationships/image" Target="../media/image486.jpg"/><Relationship Id="rId128" Type="http://schemas.openxmlformats.org/officeDocument/2006/relationships/image" Target="../media/image348.jpg"/><Relationship Id="rId144" Type="http://schemas.openxmlformats.org/officeDocument/2006/relationships/image" Target="../media/image504.jpg"/><Relationship Id="rId149" Type="http://schemas.openxmlformats.org/officeDocument/2006/relationships/image" Target="../media/image509.jpg"/><Relationship Id="rId5" Type="http://schemas.openxmlformats.org/officeDocument/2006/relationships/image" Target="../media/image371.jpeg"/><Relationship Id="rId90" Type="http://schemas.openxmlformats.org/officeDocument/2006/relationships/image" Target="../media/image454.jpg"/><Relationship Id="rId95" Type="http://schemas.openxmlformats.org/officeDocument/2006/relationships/image" Target="../media/image459.jpg"/><Relationship Id="rId160" Type="http://schemas.openxmlformats.org/officeDocument/2006/relationships/image" Target="../media/image520.jpeg"/><Relationship Id="rId165" Type="http://schemas.openxmlformats.org/officeDocument/2006/relationships/image" Target="../media/image525.jpg"/><Relationship Id="rId22" Type="http://schemas.openxmlformats.org/officeDocument/2006/relationships/image" Target="../media/image387.jpg"/><Relationship Id="rId27" Type="http://schemas.openxmlformats.org/officeDocument/2006/relationships/image" Target="../media/image392.png"/><Relationship Id="rId43" Type="http://schemas.openxmlformats.org/officeDocument/2006/relationships/image" Target="../media/image408.png"/><Relationship Id="rId48" Type="http://schemas.openxmlformats.org/officeDocument/2006/relationships/image" Target="../media/image413.jpg"/><Relationship Id="rId64" Type="http://schemas.openxmlformats.org/officeDocument/2006/relationships/image" Target="../media/image429.jpg"/><Relationship Id="rId69" Type="http://schemas.openxmlformats.org/officeDocument/2006/relationships/image" Target="../media/image434.jpg"/><Relationship Id="rId113" Type="http://schemas.openxmlformats.org/officeDocument/2006/relationships/image" Target="../media/image476.jpg"/><Relationship Id="rId118" Type="http://schemas.openxmlformats.org/officeDocument/2006/relationships/image" Target="../media/image481.jpg"/><Relationship Id="rId134" Type="http://schemas.openxmlformats.org/officeDocument/2006/relationships/image" Target="../media/image494.jpg"/><Relationship Id="rId139" Type="http://schemas.openxmlformats.org/officeDocument/2006/relationships/image" Target="../media/image499.jpg"/><Relationship Id="rId80" Type="http://schemas.openxmlformats.org/officeDocument/2006/relationships/image" Target="../media/image444.jpg"/><Relationship Id="rId85" Type="http://schemas.openxmlformats.org/officeDocument/2006/relationships/image" Target="../media/image449.jpg"/><Relationship Id="rId150" Type="http://schemas.openxmlformats.org/officeDocument/2006/relationships/image" Target="../media/image510.jpg"/><Relationship Id="rId155" Type="http://schemas.openxmlformats.org/officeDocument/2006/relationships/image" Target="../media/image515.jpg"/><Relationship Id="rId12" Type="http://schemas.openxmlformats.org/officeDocument/2006/relationships/image" Target="../media/image279.jpg"/><Relationship Id="rId17" Type="http://schemas.openxmlformats.org/officeDocument/2006/relationships/image" Target="../media/image382.jpg"/><Relationship Id="rId33" Type="http://schemas.openxmlformats.org/officeDocument/2006/relationships/image" Target="../media/image398.png"/><Relationship Id="rId38" Type="http://schemas.openxmlformats.org/officeDocument/2006/relationships/image" Target="../media/image403.png"/><Relationship Id="rId59" Type="http://schemas.openxmlformats.org/officeDocument/2006/relationships/image" Target="../media/image424.jpg"/><Relationship Id="rId103" Type="http://schemas.openxmlformats.org/officeDocument/2006/relationships/image" Target="../media/image467.jpg"/><Relationship Id="rId108" Type="http://schemas.openxmlformats.org/officeDocument/2006/relationships/image" Target="../media/image472.jpg"/><Relationship Id="rId124" Type="http://schemas.openxmlformats.org/officeDocument/2006/relationships/image" Target="../media/image487.jpg"/><Relationship Id="rId129" Type="http://schemas.openxmlformats.org/officeDocument/2006/relationships/image" Target="../media/image349.jpg"/><Relationship Id="rId54" Type="http://schemas.openxmlformats.org/officeDocument/2006/relationships/image" Target="../media/image419.jpg"/><Relationship Id="rId70" Type="http://schemas.openxmlformats.org/officeDocument/2006/relationships/image" Target="../media/image435.jpg"/><Relationship Id="rId75" Type="http://schemas.openxmlformats.org/officeDocument/2006/relationships/image" Target="../media/image439.jpg"/><Relationship Id="rId91" Type="http://schemas.openxmlformats.org/officeDocument/2006/relationships/image" Target="../media/image455.jpg"/><Relationship Id="rId96" Type="http://schemas.openxmlformats.org/officeDocument/2006/relationships/image" Target="../media/image460.jpg"/><Relationship Id="rId140" Type="http://schemas.openxmlformats.org/officeDocument/2006/relationships/image" Target="../media/image500.jpg"/><Relationship Id="rId145" Type="http://schemas.openxmlformats.org/officeDocument/2006/relationships/image" Target="../media/image505.jpg"/><Relationship Id="rId161" Type="http://schemas.openxmlformats.org/officeDocument/2006/relationships/image" Target="../media/image521.jpg"/><Relationship Id="rId166" Type="http://schemas.openxmlformats.org/officeDocument/2006/relationships/image" Target="../media/image526.jpg"/><Relationship Id="rId1" Type="http://schemas.openxmlformats.org/officeDocument/2006/relationships/image" Target="../media/image367.jpg"/><Relationship Id="rId6" Type="http://schemas.openxmlformats.org/officeDocument/2006/relationships/image" Target="../media/image372.jpeg"/><Relationship Id="rId15" Type="http://schemas.openxmlformats.org/officeDocument/2006/relationships/image" Target="../media/image380.jpg"/><Relationship Id="rId23" Type="http://schemas.openxmlformats.org/officeDocument/2006/relationships/image" Target="../media/image388.jpeg"/><Relationship Id="rId28" Type="http://schemas.openxmlformats.org/officeDocument/2006/relationships/image" Target="../media/image393.png"/><Relationship Id="rId36" Type="http://schemas.openxmlformats.org/officeDocument/2006/relationships/image" Target="../media/image401.png"/><Relationship Id="rId49" Type="http://schemas.openxmlformats.org/officeDocument/2006/relationships/image" Target="../media/image414.jpeg"/><Relationship Id="rId57" Type="http://schemas.openxmlformats.org/officeDocument/2006/relationships/image" Target="../media/image422.jpg"/><Relationship Id="rId106" Type="http://schemas.openxmlformats.org/officeDocument/2006/relationships/image" Target="../media/image470.jpeg"/><Relationship Id="rId114" Type="http://schemas.openxmlformats.org/officeDocument/2006/relationships/image" Target="../media/image477.jpg"/><Relationship Id="rId119" Type="http://schemas.openxmlformats.org/officeDocument/2006/relationships/image" Target="../media/image482.jpg"/><Relationship Id="rId127" Type="http://schemas.openxmlformats.org/officeDocument/2006/relationships/image" Target="../media/image490.jpg"/><Relationship Id="rId10" Type="http://schemas.openxmlformats.org/officeDocument/2006/relationships/image" Target="../media/image376.jpeg"/><Relationship Id="rId31" Type="http://schemas.openxmlformats.org/officeDocument/2006/relationships/image" Target="../media/image396.png"/><Relationship Id="rId44" Type="http://schemas.openxmlformats.org/officeDocument/2006/relationships/image" Target="../media/image409.png"/><Relationship Id="rId52" Type="http://schemas.openxmlformats.org/officeDocument/2006/relationships/image" Target="../media/image417.jpg"/><Relationship Id="rId60" Type="http://schemas.openxmlformats.org/officeDocument/2006/relationships/image" Target="../media/image425.jpg"/><Relationship Id="rId65" Type="http://schemas.openxmlformats.org/officeDocument/2006/relationships/image" Target="../media/image430.jpg"/><Relationship Id="rId73" Type="http://schemas.openxmlformats.org/officeDocument/2006/relationships/image" Target="../media/image350.jpg"/><Relationship Id="rId78" Type="http://schemas.openxmlformats.org/officeDocument/2006/relationships/image" Target="../media/image442.jpg"/><Relationship Id="rId81" Type="http://schemas.openxmlformats.org/officeDocument/2006/relationships/image" Target="../media/image445.jpg"/><Relationship Id="rId86" Type="http://schemas.openxmlformats.org/officeDocument/2006/relationships/image" Target="../media/image450.jpg"/><Relationship Id="rId94" Type="http://schemas.openxmlformats.org/officeDocument/2006/relationships/image" Target="../media/image458.jpg"/><Relationship Id="rId99" Type="http://schemas.openxmlformats.org/officeDocument/2006/relationships/image" Target="../media/image463.jpeg"/><Relationship Id="rId101" Type="http://schemas.openxmlformats.org/officeDocument/2006/relationships/image" Target="../media/image465.jpg"/><Relationship Id="rId122" Type="http://schemas.openxmlformats.org/officeDocument/2006/relationships/image" Target="../media/image485.jpg"/><Relationship Id="rId130" Type="http://schemas.openxmlformats.org/officeDocument/2006/relationships/image" Target="../media/image342.jpg"/><Relationship Id="rId135" Type="http://schemas.openxmlformats.org/officeDocument/2006/relationships/image" Target="../media/image495.jpg"/><Relationship Id="rId143" Type="http://schemas.openxmlformats.org/officeDocument/2006/relationships/image" Target="../media/image503.jpg"/><Relationship Id="rId148" Type="http://schemas.openxmlformats.org/officeDocument/2006/relationships/image" Target="../media/image508.jpg"/><Relationship Id="rId151" Type="http://schemas.openxmlformats.org/officeDocument/2006/relationships/image" Target="../media/image511.jpg"/><Relationship Id="rId156" Type="http://schemas.openxmlformats.org/officeDocument/2006/relationships/image" Target="../media/image516.jpg"/><Relationship Id="rId164" Type="http://schemas.openxmlformats.org/officeDocument/2006/relationships/image" Target="../media/image524.jpg"/><Relationship Id="rId4" Type="http://schemas.openxmlformats.org/officeDocument/2006/relationships/image" Target="../media/image370.jpeg"/><Relationship Id="rId9" Type="http://schemas.openxmlformats.org/officeDocument/2006/relationships/image" Target="../media/image375.jpeg"/><Relationship Id="rId13" Type="http://schemas.openxmlformats.org/officeDocument/2006/relationships/image" Target="../media/image378.jpg"/><Relationship Id="rId18" Type="http://schemas.openxmlformats.org/officeDocument/2006/relationships/image" Target="../media/image383.jpg"/><Relationship Id="rId39" Type="http://schemas.openxmlformats.org/officeDocument/2006/relationships/image" Target="../media/image404.png"/><Relationship Id="rId109" Type="http://schemas.openxmlformats.org/officeDocument/2006/relationships/image" Target="../media/image473.jpg"/><Relationship Id="rId34" Type="http://schemas.openxmlformats.org/officeDocument/2006/relationships/image" Target="../media/image399.png"/><Relationship Id="rId50" Type="http://schemas.openxmlformats.org/officeDocument/2006/relationships/image" Target="../media/image415.jpeg"/><Relationship Id="rId55" Type="http://schemas.openxmlformats.org/officeDocument/2006/relationships/image" Target="../media/image420.jpg"/><Relationship Id="rId76" Type="http://schemas.openxmlformats.org/officeDocument/2006/relationships/image" Target="../media/image440.jpg"/><Relationship Id="rId97" Type="http://schemas.openxmlformats.org/officeDocument/2006/relationships/image" Target="../media/image461.jpg"/><Relationship Id="rId104" Type="http://schemas.openxmlformats.org/officeDocument/2006/relationships/image" Target="../media/image468.jpg"/><Relationship Id="rId120" Type="http://schemas.openxmlformats.org/officeDocument/2006/relationships/image" Target="../media/image483.jpg"/><Relationship Id="rId125" Type="http://schemas.openxmlformats.org/officeDocument/2006/relationships/image" Target="../media/image488.jpg"/><Relationship Id="rId141" Type="http://schemas.openxmlformats.org/officeDocument/2006/relationships/image" Target="../media/image501.jpg"/><Relationship Id="rId146" Type="http://schemas.openxmlformats.org/officeDocument/2006/relationships/image" Target="../media/image506.jpg"/><Relationship Id="rId7" Type="http://schemas.openxmlformats.org/officeDocument/2006/relationships/image" Target="../media/image373.jpeg"/><Relationship Id="rId71" Type="http://schemas.openxmlformats.org/officeDocument/2006/relationships/image" Target="../media/image436.jpg"/><Relationship Id="rId92" Type="http://schemas.openxmlformats.org/officeDocument/2006/relationships/image" Target="../media/image456.jpg"/><Relationship Id="rId162" Type="http://schemas.openxmlformats.org/officeDocument/2006/relationships/image" Target="../media/image522.jpg"/><Relationship Id="rId2" Type="http://schemas.openxmlformats.org/officeDocument/2006/relationships/image" Target="../media/image368.jpeg"/><Relationship Id="rId29" Type="http://schemas.openxmlformats.org/officeDocument/2006/relationships/image" Target="../media/image394.png"/><Relationship Id="rId24" Type="http://schemas.openxmlformats.org/officeDocument/2006/relationships/image" Target="../media/image389.jpeg"/><Relationship Id="rId40" Type="http://schemas.openxmlformats.org/officeDocument/2006/relationships/image" Target="../media/image405.png"/><Relationship Id="rId45" Type="http://schemas.openxmlformats.org/officeDocument/2006/relationships/image" Target="../media/image410.jpeg"/><Relationship Id="rId66" Type="http://schemas.openxmlformats.org/officeDocument/2006/relationships/image" Target="../media/image431.jpg"/><Relationship Id="rId87" Type="http://schemas.openxmlformats.org/officeDocument/2006/relationships/image" Target="../media/image451.jpg"/><Relationship Id="rId110" Type="http://schemas.openxmlformats.org/officeDocument/2006/relationships/image" Target="../media/image474.jpg"/><Relationship Id="rId115" Type="http://schemas.openxmlformats.org/officeDocument/2006/relationships/image" Target="../media/image478.jpeg"/><Relationship Id="rId131" Type="http://schemas.openxmlformats.org/officeDocument/2006/relationships/image" Target="../media/image491.jpg"/><Relationship Id="rId136" Type="http://schemas.openxmlformats.org/officeDocument/2006/relationships/image" Target="../media/image496.jpg"/><Relationship Id="rId157" Type="http://schemas.openxmlformats.org/officeDocument/2006/relationships/image" Target="../media/image517.jpg"/><Relationship Id="rId61" Type="http://schemas.openxmlformats.org/officeDocument/2006/relationships/image" Target="../media/image426.jpg"/><Relationship Id="rId82" Type="http://schemas.openxmlformats.org/officeDocument/2006/relationships/image" Target="../media/image446.jpg"/><Relationship Id="rId152" Type="http://schemas.openxmlformats.org/officeDocument/2006/relationships/image" Target="../media/image512.jpg"/><Relationship Id="rId19" Type="http://schemas.openxmlformats.org/officeDocument/2006/relationships/image" Target="../media/image384.jpg"/><Relationship Id="rId14" Type="http://schemas.openxmlformats.org/officeDocument/2006/relationships/image" Target="../media/image379.jpg"/><Relationship Id="rId30" Type="http://schemas.openxmlformats.org/officeDocument/2006/relationships/image" Target="../media/image395.png"/><Relationship Id="rId35" Type="http://schemas.openxmlformats.org/officeDocument/2006/relationships/image" Target="../media/image400.png"/><Relationship Id="rId56" Type="http://schemas.openxmlformats.org/officeDocument/2006/relationships/image" Target="../media/image421.jpg"/><Relationship Id="rId77" Type="http://schemas.openxmlformats.org/officeDocument/2006/relationships/image" Target="../media/image441.jpg"/><Relationship Id="rId100" Type="http://schemas.openxmlformats.org/officeDocument/2006/relationships/image" Target="../media/image464.jpeg"/><Relationship Id="rId105" Type="http://schemas.openxmlformats.org/officeDocument/2006/relationships/image" Target="../media/image469.jpg"/><Relationship Id="rId126" Type="http://schemas.openxmlformats.org/officeDocument/2006/relationships/image" Target="../media/image489.jpg"/><Relationship Id="rId147" Type="http://schemas.openxmlformats.org/officeDocument/2006/relationships/image" Target="../media/image507.jpg"/><Relationship Id="rId8" Type="http://schemas.openxmlformats.org/officeDocument/2006/relationships/image" Target="../media/image374.jpeg"/><Relationship Id="rId51" Type="http://schemas.openxmlformats.org/officeDocument/2006/relationships/image" Target="../media/image416.jpg"/><Relationship Id="rId72" Type="http://schemas.openxmlformats.org/officeDocument/2006/relationships/image" Target="../media/image437.jpg"/><Relationship Id="rId93" Type="http://schemas.openxmlformats.org/officeDocument/2006/relationships/image" Target="../media/image457.jpg"/><Relationship Id="rId98" Type="http://schemas.openxmlformats.org/officeDocument/2006/relationships/image" Target="../media/image462.jpeg"/><Relationship Id="rId121" Type="http://schemas.openxmlformats.org/officeDocument/2006/relationships/image" Target="../media/image484.jpg"/><Relationship Id="rId142" Type="http://schemas.openxmlformats.org/officeDocument/2006/relationships/image" Target="../media/image502.jpg"/><Relationship Id="rId163" Type="http://schemas.openxmlformats.org/officeDocument/2006/relationships/image" Target="../media/image523.jpg"/><Relationship Id="rId3" Type="http://schemas.openxmlformats.org/officeDocument/2006/relationships/image" Target="../media/image369.jpeg"/><Relationship Id="rId25" Type="http://schemas.openxmlformats.org/officeDocument/2006/relationships/image" Target="../media/image390.png"/><Relationship Id="rId46" Type="http://schemas.openxmlformats.org/officeDocument/2006/relationships/image" Target="../media/image411.jpeg"/><Relationship Id="rId67" Type="http://schemas.openxmlformats.org/officeDocument/2006/relationships/image" Target="../media/image432.jpg"/><Relationship Id="rId116" Type="http://schemas.openxmlformats.org/officeDocument/2006/relationships/image" Target="../media/image479.jpg"/><Relationship Id="rId137" Type="http://schemas.openxmlformats.org/officeDocument/2006/relationships/image" Target="../media/image497.jpg"/><Relationship Id="rId158" Type="http://schemas.openxmlformats.org/officeDocument/2006/relationships/image" Target="../media/image518.jpg"/><Relationship Id="rId20" Type="http://schemas.openxmlformats.org/officeDocument/2006/relationships/image" Target="../media/image385.jpg"/><Relationship Id="rId41" Type="http://schemas.openxmlformats.org/officeDocument/2006/relationships/image" Target="../media/image406.png"/><Relationship Id="rId62" Type="http://schemas.openxmlformats.org/officeDocument/2006/relationships/image" Target="../media/image427.jpg"/><Relationship Id="rId83" Type="http://schemas.openxmlformats.org/officeDocument/2006/relationships/image" Target="../media/image447.jpg"/><Relationship Id="rId88" Type="http://schemas.openxmlformats.org/officeDocument/2006/relationships/image" Target="../media/image452.jpg"/><Relationship Id="rId111" Type="http://schemas.openxmlformats.org/officeDocument/2006/relationships/image" Target="../media/image343.jpg"/><Relationship Id="rId132" Type="http://schemas.openxmlformats.org/officeDocument/2006/relationships/image" Target="../media/image492.jpg"/><Relationship Id="rId153" Type="http://schemas.openxmlformats.org/officeDocument/2006/relationships/image" Target="../media/image513.jp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9.jpeg"/><Relationship Id="rId18" Type="http://schemas.openxmlformats.org/officeDocument/2006/relationships/image" Target="../media/image543.jpeg"/><Relationship Id="rId26" Type="http://schemas.openxmlformats.org/officeDocument/2006/relationships/image" Target="../media/image550.jpeg"/><Relationship Id="rId39" Type="http://schemas.openxmlformats.org/officeDocument/2006/relationships/image" Target="../media/image554.jpg"/><Relationship Id="rId21" Type="http://schemas.openxmlformats.org/officeDocument/2006/relationships/image" Target="../media/image368.jpeg"/><Relationship Id="rId34" Type="http://schemas.openxmlformats.org/officeDocument/2006/relationships/image" Target="../media/image101.png"/><Relationship Id="rId42" Type="http://schemas.openxmlformats.org/officeDocument/2006/relationships/image" Target="../media/image210.jpg"/><Relationship Id="rId47" Type="http://schemas.openxmlformats.org/officeDocument/2006/relationships/image" Target="../media/image182.jpg"/><Relationship Id="rId50" Type="http://schemas.openxmlformats.org/officeDocument/2006/relationships/image" Target="../media/image557.jpg"/><Relationship Id="rId55" Type="http://schemas.openxmlformats.org/officeDocument/2006/relationships/image" Target="../media/image562.jpg"/><Relationship Id="rId7" Type="http://schemas.openxmlformats.org/officeDocument/2006/relationships/image" Target="../media/image533.jpeg"/><Relationship Id="rId12" Type="http://schemas.openxmlformats.org/officeDocument/2006/relationships/image" Target="../media/image538.jpeg"/><Relationship Id="rId17" Type="http://schemas.openxmlformats.org/officeDocument/2006/relationships/image" Target="../media/image542.jpeg"/><Relationship Id="rId25" Type="http://schemas.openxmlformats.org/officeDocument/2006/relationships/image" Target="../media/image549.jpeg"/><Relationship Id="rId33" Type="http://schemas.openxmlformats.org/officeDocument/2006/relationships/image" Target="../media/image92.png"/><Relationship Id="rId38" Type="http://schemas.openxmlformats.org/officeDocument/2006/relationships/image" Target="../media/image553.jpg"/><Relationship Id="rId46" Type="http://schemas.openxmlformats.org/officeDocument/2006/relationships/image" Target="../media/image180.jpg"/><Relationship Id="rId2" Type="http://schemas.openxmlformats.org/officeDocument/2006/relationships/image" Target="../media/image528.png"/><Relationship Id="rId16" Type="http://schemas.openxmlformats.org/officeDocument/2006/relationships/image" Target="../media/image541.jpeg"/><Relationship Id="rId20" Type="http://schemas.openxmlformats.org/officeDocument/2006/relationships/image" Target="../media/image545.jpeg"/><Relationship Id="rId29" Type="http://schemas.openxmlformats.org/officeDocument/2006/relationships/image" Target="../media/image174.jpg"/><Relationship Id="rId41" Type="http://schemas.openxmlformats.org/officeDocument/2006/relationships/image" Target="../media/image209.jpg"/><Relationship Id="rId54" Type="http://schemas.openxmlformats.org/officeDocument/2006/relationships/image" Target="../media/image561.jpg"/><Relationship Id="rId1" Type="http://schemas.openxmlformats.org/officeDocument/2006/relationships/image" Target="../media/image527.png"/><Relationship Id="rId6" Type="http://schemas.openxmlformats.org/officeDocument/2006/relationships/image" Target="../media/image532.jpeg"/><Relationship Id="rId11" Type="http://schemas.openxmlformats.org/officeDocument/2006/relationships/image" Target="../media/image537.jpeg"/><Relationship Id="rId24" Type="http://schemas.openxmlformats.org/officeDocument/2006/relationships/image" Target="../media/image548.jpeg"/><Relationship Id="rId32" Type="http://schemas.openxmlformats.org/officeDocument/2006/relationships/image" Target="../media/image551.jpg"/><Relationship Id="rId37" Type="http://schemas.openxmlformats.org/officeDocument/2006/relationships/image" Target="../media/image552.jpg"/><Relationship Id="rId40" Type="http://schemas.openxmlformats.org/officeDocument/2006/relationships/image" Target="../media/image16.jpeg"/><Relationship Id="rId45" Type="http://schemas.openxmlformats.org/officeDocument/2006/relationships/image" Target="../media/image179.jpg"/><Relationship Id="rId53" Type="http://schemas.openxmlformats.org/officeDocument/2006/relationships/image" Target="../media/image560.jpg"/><Relationship Id="rId5" Type="http://schemas.openxmlformats.org/officeDocument/2006/relationships/image" Target="../media/image531.jpeg"/><Relationship Id="rId15" Type="http://schemas.openxmlformats.org/officeDocument/2006/relationships/image" Target="../media/image88.jpeg"/><Relationship Id="rId23" Type="http://schemas.openxmlformats.org/officeDocument/2006/relationships/image" Target="../media/image547.jpeg"/><Relationship Id="rId28" Type="http://schemas.openxmlformats.org/officeDocument/2006/relationships/image" Target="../media/image173.jpeg"/><Relationship Id="rId36" Type="http://schemas.openxmlformats.org/officeDocument/2006/relationships/image" Target="../media/image178.jpg"/><Relationship Id="rId49" Type="http://schemas.openxmlformats.org/officeDocument/2006/relationships/image" Target="../media/image556.jpg"/><Relationship Id="rId10" Type="http://schemas.openxmlformats.org/officeDocument/2006/relationships/image" Target="../media/image536.jpeg"/><Relationship Id="rId19" Type="http://schemas.openxmlformats.org/officeDocument/2006/relationships/image" Target="../media/image544.jpeg"/><Relationship Id="rId31" Type="http://schemas.openxmlformats.org/officeDocument/2006/relationships/image" Target="../media/image91.jpg"/><Relationship Id="rId44" Type="http://schemas.openxmlformats.org/officeDocument/2006/relationships/image" Target="../media/image176.jpg"/><Relationship Id="rId52" Type="http://schemas.openxmlformats.org/officeDocument/2006/relationships/image" Target="../media/image559.jpg"/><Relationship Id="rId4" Type="http://schemas.openxmlformats.org/officeDocument/2006/relationships/image" Target="../media/image530.png"/><Relationship Id="rId9" Type="http://schemas.openxmlformats.org/officeDocument/2006/relationships/image" Target="../media/image535.jpeg"/><Relationship Id="rId14" Type="http://schemas.openxmlformats.org/officeDocument/2006/relationships/image" Target="../media/image540.jpeg"/><Relationship Id="rId22" Type="http://schemas.openxmlformats.org/officeDocument/2006/relationships/image" Target="../media/image546.jpeg"/><Relationship Id="rId27" Type="http://schemas.openxmlformats.org/officeDocument/2006/relationships/image" Target="../media/image172.jpeg"/><Relationship Id="rId30" Type="http://schemas.openxmlformats.org/officeDocument/2006/relationships/image" Target="../media/image175.jpg"/><Relationship Id="rId35" Type="http://schemas.openxmlformats.org/officeDocument/2006/relationships/image" Target="../media/image177.jpg"/><Relationship Id="rId43" Type="http://schemas.openxmlformats.org/officeDocument/2006/relationships/image" Target="../media/image213.jpg"/><Relationship Id="rId48" Type="http://schemas.openxmlformats.org/officeDocument/2006/relationships/image" Target="../media/image555.jpg"/><Relationship Id="rId56" Type="http://schemas.openxmlformats.org/officeDocument/2006/relationships/image" Target="../media/image563.jpg"/><Relationship Id="rId8" Type="http://schemas.openxmlformats.org/officeDocument/2006/relationships/image" Target="../media/image534.jpeg"/><Relationship Id="rId51" Type="http://schemas.openxmlformats.org/officeDocument/2006/relationships/image" Target="../media/image558.jpg"/><Relationship Id="rId3" Type="http://schemas.openxmlformats.org/officeDocument/2006/relationships/image" Target="../media/image5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135480</xdr:colOff>
      <xdr:row>364</xdr:row>
      <xdr:rowOff>18705</xdr:rowOff>
    </xdr:from>
    <xdr:to>
      <xdr:col>0</xdr:col>
      <xdr:colOff>2015400</xdr:colOff>
      <xdr:row>368</xdr:row>
      <xdr:rowOff>139920</xdr:rowOff>
    </xdr:to>
    <xdr:pic>
      <xdr:nvPicPr>
        <xdr:cNvPr id="3" name="Рисунок 47"/>
        <xdr:cNvPicPr/>
      </xdr:nvPicPr>
      <xdr:blipFill>
        <a:blip xmlns:r="http://schemas.openxmlformats.org/officeDocument/2006/relationships" r:embed="rId1"/>
        <a:stretch/>
      </xdr:blipFill>
      <xdr:spPr>
        <a:xfrm>
          <a:off x="135480" y="84514980"/>
          <a:ext cx="1879920" cy="84511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617400</xdr:colOff>
      <xdr:row>409</xdr:row>
      <xdr:rowOff>169560</xdr:rowOff>
    </xdr:from>
    <xdr:to>
      <xdr:col>0</xdr:col>
      <xdr:colOff>1209675</xdr:colOff>
      <xdr:row>414</xdr:row>
      <xdr:rowOff>85725</xdr:rowOff>
    </xdr:to>
    <xdr:pic>
      <xdr:nvPicPr>
        <xdr:cNvPr id="8" name="Рисунок 92"/>
        <xdr:cNvPicPr/>
      </xdr:nvPicPr>
      <xdr:blipFill>
        <a:blip xmlns:r="http://schemas.openxmlformats.org/officeDocument/2006/relationships" r:embed="rId2"/>
        <a:stretch/>
      </xdr:blipFill>
      <xdr:spPr>
        <a:xfrm>
          <a:off x="617400" y="74102610"/>
          <a:ext cx="592275" cy="821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717285</xdr:colOff>
      <xdr:row>243</xdr:row>
      <xdr:rowOff>18390</xdr:rowOff>
    </xdr:from>
    <xdr:to>
      <xdr:col>0</xdr:col>
      <xdr:colOff>1737930</xdr:colOff>
      <xdr:row>247</xdr:row>
      <xdr:rowOff>141510</xdr:rowOff>
    </xdr:to>
    <xdr:pic>
      <xdr:nvPicPr>
        <xdr:cNvPr id="9" name="Рисунок 94"/>
        <xdr:cNvPicPr/>
      </xdr:nvPicPr>
      <xdr:blipFill>
        <a:blip xmlns:r="http://schemas.openxmlformats.org/officeDocument/2006/relationships" r:embed="rId3"/>
        <a:stretch/>
      </xdr:blipFill>
      <xdr:spPr>
        <a:xfrm>
          <a:off x="717285" y="42644670"/>
          <a:ext cx="1020645" cy="854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263535</xdr:colOff>
      <xdr:row>6</xdr:row>
      <xdr:rowOff>176340</xdr:rowOff>
    </xdr:from>
    <xdr:to>
      <xdr:col>0</xdr:col>
      <xdr:colOff>1815135</xdr:colOff>
      <xdr:row>12</xdr:row>
      <xdr:rowOff>79140</xdr:rowOff>
    </xdr:to>
    <xdr:pic>
      <xdr:nvPicPr>
        <xdr:cNvPr id="10" name="Рисунок 95"/>
        <xdr:cNvPicPr/>
      </xdr:nvPicPr>
      <xdr:blipFill>
        <a:blip xmlns:r="http://schemas.openxmlformats.org/officeDocument/2006/relationships" r:embed="rId4"/>
        <a:stretch/>
      </xdr:blipFill>
      <xdr:spPr>
        <a:xfrm>
          <a:off x="263535" y="1824165"/>
          <a:ext cx="1551600" cy="1017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243</xdr:row>
      <xdr:rowOff>47520</xdr:rowOff>
    </xdr:from>
    <xdr:to>
      <xdr:col>0</xdr:col>
      <xdr:colOff>990600</xdr:colOff>
      <xdr:row>247</xdr:row>
      <xdr:rowOff>160020</xdr:rowOff>
    </xdr:to>
    <xdr:pic>
      <xdr:nvPicPr>
        <xdr:cNvPr id="11" name="Рисунок 97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42673800"/>
          <a:ext cx="990600" cy="8440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750615</xdr:colOff>
      <xdr:row>571</xdr:row>
      <xdr:rowOff>169215</xdr:rowOff>
    </xdr:from>
    <xdr:to>
      <xdr:col>0</xdr:col>
      <xdr:colOff>1280160</xdr:colOff>
      <xdr:row>575</xdr:row>
      <xdr:rowOff>121920</xdr:rowOff>
    </xdr:to>
    <xdr:pic>
      <xdr:nvPicPr>
        <xdr:cNvPr id="12" name="Рисунок 99"/>
        <xdr:cNvPicPr/>
      </xdr:nvPicPr>
      <xdr:blipFill>
        <a:blip xmlns:r="http://schemas.openxmlformats.org/officeDocument/2006/relationships" r:embed="rId6"/>
        <a:stretch/>
      </xdr:blipFill>
      <xdr:spPr>
        <a:xfrm>
          <a:off x="750615" y="102574395"/>
          <a:ext cx="529545" cy="684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594360</xdr:colOff>
      <xdr:row>508</xdr:row>
      <xdr:rowOff>141120</xdr:rowOff>
    </xdr:from>
    <xdr:to>
      <xdr:col>0</xdr:col>
      <xdr:colOff>1455420</xdr:colOff>
      <xdr:row>513</xdr:row>
      <xdr:rowOff>129540</xdr:rowOff>
    </xdr:to>
    <xdr:pic>
      <xdr:nvPicPr>
        <xdr:cNvPr id="14" name="Рисунок 101"/>
        <xdr:cNvPicPr/>
      </xdr:nvPicPr>
      <xdr:blipFill>
        <a:blip xmlns:r="http://schemas.openxmlformats.org/officeDocument/2006/relationships" r:embed="rId7"/>
        <a:stretch/>
      </xdr:blipFill>
      <xdr:spPr>
        <a:xfrm>
          <a:off x="594360" y="112558980"/>
          <a:ext cx="861060" cy="910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426090</xdr:colOff>
      <xdr:row>421</xdr:row>
      <xdr:rowOff>4530</xdr:rowOff>
    </xdr:from>
    <xdr:to>
      <xdr:col>0</xdr:col>
      <xdr:colOff>1194330</xdr:colOff>
      <xdr:row>427</xdr:row>
      <xdr:rowOff>109710</xdr:rowOff>
    </xdr:to>
    <xdr:pic>
      <xdr:nvPicPr>
        <xdr:cNvPr id="19" name="Рисунок 112"/>
        <xdr:cNvPicPr/>
      </xdr:nvPicPr>
      <xdr:blipFill>
        <a:blip xmlns:r="http://schemas.openxmlformats.org/officeDocument/2006/relationships" r:embed="rId8"/>
        <a:stretch/>
      </xdr:blipFill>
      <xdr:spPr>
        <a:xfrm>
          <a:off x="426090" y="71880180"/>
          <a:ext cx="768240" cy="12481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135001</xdr:colOff>
      <xdr:row>370</xdr:row>
      <xdr:rowOff>66675</xdr:rowOff>
    </xdr:from>
    <xdr:to>
      <xdr:col>0</xdr:col>
      <xdr:colOff>2000251</xdr:colOff>
      <xdr:row>375</xdr:row>
      <xdr:rowOff>105840</xdr:rowOff>
    </xdr:to>
    <xdr:pic>
      <xdr:nvPicPr>
        <xdr:cNvPr id="21" name="Рисунок 114"/>
        <xdr:cNvPicPr/>
      </xdr:nvPicPr>
      <xdr:blipFill>
        <a:blip xmlns:r="http://schemas.openxmlformats.org/officeDocument/2006/relationships" r:embed="rId9"/>
        <a:stretch/>
      </xdr:blipFill>
      <xdr:spPr>
        <a:xfrm>
          <a:off x="135001" y="62436375"/>
          <a:ext cx="1865250" cy="94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115951</xdr:colOff>
      <xdr:row>352</xdr:row>
      <xdr:rowOff>50806</xdr:rowOff>
    </xdr:from>
    <xdr:to>
      <xdr:col>0</xdr:col>
      <xdr:colOff>1914525</xdr:colOff>
      <xdr:row>356</xdr:row>
      <xdr:rowOff>47625</xdr:rowOff>
    </xdr:to>
    <xdr:pic>
      <xdr:nvPicPr>
        <xdr:cNvPr id="22" name="Рисунок 115"/>
        <xdr:cNvPicPr/>
      </xdr:nvPicPr>
      <xdr:blipFill>
        <a:blip xmlns:r="http://schemas.openxmlformats.org/officeDocument/2006/relationships" r:embed="rId10"/>
        <a:stretch/>
      </xdr:blipFill>
      <xdr:spPr>
        <a:xfrm>
          <a:off x="115951" y="58981981"/>
          <a:ext cx="1798574" cy="7207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297000</xdr:colOff>
      <xdr:row>382</xdr:row>
      <xdr:rowOff>190080</xdr:rowOff>
    </xdr:from>
    <xdr:to>
      <xdr:col>0</xdr:col>
      <xdr:colOff>1798200</xdr:colOff>
      <xdr:row>386</xdr:row>
      <xdr:rowOff>188640</xdr:rowOff>
    </xdr:to>
    <xdr:pic>
      <xdr:nvPicPr>
        <xdr:cNvPr id="24" name="Рисунок 117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97000" y="67800960"/>
          <a:ext cx="1501200" cy="790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806</xdr:row>
      <xdr:rowOff>189660</xdr:rowOff>
    </xdr:from>
    <xdr:to>
      <xdr:col>0</xdr:col>
      <xdr:colOff>2117925</xdr:colOff>
      <xdr:row>812</xdr:row>
      <xdr:rowOff>138180</xdr:rowOff>
    </xdr:to>
    <xdr:pic>
      <xdr:nvPicPr>
        <xdr:cNvPr id="27" name="Рисунок 133"/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31329860"/>
          <a:ext cx="2117925" cy="1091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464040</xdr:colOff>
      <xdr:row>846</xdr:row>
      <xdr:rowOff>162720</xdr:rowOff>
    </xdr:from>
    <xdr:to>
      <xdr:col>0</xdr:col>
      <xdr:colOff>1904760</xdr:colOff>
      <xdr:row>850</xdr:row>
      <xdr:rowOff>137160</xdr:rowOff>
    </xdr:to>
    <xdr:pic>
      <xdr:nvPicPr>
        <xdr:cNvPr id="28" name="Рисунок 134"/>
        <xdr:cNvPicPr/>
      </xdr:nvPicPr>
      <xdr:blipFill>
        <a:blip xmlns:r="http://schemas.openxmlformats.org/officeDocument/2006/relationships" r:embed="rId13"/>
        <a:stretch/>
      </xdr:blipFill>
      <xdr:spPr>
        <a:xfrm>
          <a:off x="464040" y="129863160"/>
          <a:ext cx="1440720" cy="73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697230</xdr:colOff>
      <xdr:row>867</xdr:row>
      <xdr:rowOff>13334</xdr:rowOff>
    </xdr:from>
    <xdr:to>
      <xdr:col>0</xdr:col>
      <xdr:colOff>1356120</xdr:colOff>
      <xdr:row>870</xdr:row>
      <xdr:rowOff>104999</xdr:rowOff>
    </xdr:to>
    <xdr:pic>
      <xdr:nvPicPr>
        <xdr:cNvPr id="29" name="Рисунок 136"/>
        <xdr:cNvPicPr/>
      </xdr:nvPicPr>
      <xdr:blipFill rotWithShape="1">
        <a:blip xmlns:r="http://schemas.openxmlformats.org/officeDocument/2006/relationships" r:embed="rId14"/>
        <a:srcRect l="52998" t="15214"/>
        <a:stretch/>
      </xdr:blipFill>
      <xdr:spPr>
        <a:xfrm>
          <a:off x="697230" y="198438134"/>
          <a:ext cx="658890" cy="6631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79785</xdr:colOff>
      <xdr:row>77</xdr:row>
      <xdr:rowOff>29370</xdr:rowOff>
    </xdr:from>
    <xdr:to>
      <xdr:col>0</xdr:col>
      <xdr:colOff>1165905</xdr:colOff>
      <xdr:row>81</xdr:row>
      <xdr:rowOff>94230</xdr:rowOff>
    </xdr:to>
    <xdr:pic>
      <xdr:nvPicPr>
        <xdr:cNvPr id="39" name="Рисунок 137"/>
        <xdr:cNvPicPr/>
      </xdr:nvPicPr>
      <xdr:blipFill>
        <a:blip xmlns:r="http://schemas.openxmlformats.org/officeDocument/2006/relationships" r:embed="rId15"/>
        <a:stretch/>
      </xdr:blipFill>
      <xdr:spPr>
        <a:xfrm>
          <a:off x="79785" y="20079495"/>
          <a:ext cx="1086120" cy="8268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999990</xdr:colOff>
      <xdr:row>582</xdr:row>
      <xdr:rowOff>4410</xdr:rowOff>
    </xdr:from>
    <xdr:to>
      <xdr:col>0</xdr:col>
      <xdr:colOff>1923030</xdr:colOff>
      <xdr:row>586</xdr:row>
      <xdr:rowOff>103935</xdr:rowOff>
    </xdr:to>
    <xdr:pic>
      <xdr:nvPicPr>
        <xdr:cNvPr id="46" name="Рисунок 145"/>
        <xdr:cNvPicPr/>
      </xdr:nvPicPr>
      <xdr:blipFill>
        <a:blip xmlns:r="http://schemas.openxmlformats.org/officeDocument/2006/relationships" r:embed="rId16"/>
        <a:stretch/>
      </xdr:blipFill>
      <xdr:spPr>
        <a:xfrm>
          <a:off x="999990" y="128005170"/>
          <a:ext cx="923040" cy="9072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290220</xdr:colOff>
      <xdr:row>827</xdr:row>
      <xdr:rowOff>45090</xdr:rowOff>
    </xdr:from>
    <xdr:to>
      <xdr:col>0</xdr:col>
      <xdr:colOff>1866660</xdr:colOff>
      <xdr:row>830</xdr:row>
      <xdr:rowOff>188430</xdr:rowOff>
    </xdr:to>
    <xdr:pic>
      <xdr:nvPicPr>
        <xdr:cNvPr id="51" name="Picture 36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90220" y="135185790"/>
          <a:ext cx="1576440" cy="71484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618480</xdr:colOff>
      <xdr:row>831</xdr:row>
      <xdr:rowOff>0</xdr:rowOff>
    </xdr:from>
    <xdr:to>
      <xdr:col>0</xdr:col>
      <xdr:colOff>1514475</xdr:colOff>
      <xdr:row>835</xdr:row>
      <xdr:rowOff>87120</xdr:rowOff>
    </xdr:to>
    <xdr:pic>
      <xdr:nvPicPr>
        <xdr:cNvPr id="52" name="Рисунок 3"/>
        <xdr:cNvPicPr/>
      </xdr:nvPicPr>
      <xdr:blipFill>
        <a:blip xmlns:r="http://schemas.openxmlformats.org/officeDocument/2006/relationships" r:embed="rId18"/>
        <a:stretch/>
      </xdr:blipFill>
      <xdr:spPr>
        <a:xfrm>
          <a:off x="618480" y="135902700"/>
          <a:ext cx="895995" cy="849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420840</xdr:colOff>
      <xdr:row>476</xdr:row>
      <xdr:rowOff>177840</xdr:rowOff>
    </xdr:from>
    <xdr:to>
      <xdr:col>0</xdr:col>
      <xdr:colOff>1751040</xdr:colOff>
      <xdr:row>481</xdr:row>
      <xdr:rowOff>187560</xdr:rowOff>
    </xdr:to>
    <xdr:pic>
      <xdr:nvPicPr>
        <xdr:cNvPr id="74" name="Рисунок 219"/>
        <xdr:cNvPicPr/>
      </xdr:nvPicPr>
      <xdr:blipFill>
        <a:blip xmlns:r="http://schemas.openxmlformats.org/officeDocument/2006/relationships" r:embed="rId19"/>
        <a:stretch/>
      </xdr:blipFill>
      <xdr:spPr>
        <a:xfrm>
          <a:off x="420840" y="81138960"/>
          <a:ext cx="1330200" cy="962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420840</xdr:colOff>
      <xdr:row>476</xdr:row>
      <xdr:rowOff>177840</xdr:rowOff>
    </xdr:from>
    <xdr:to>
      <xdr:col>0</xdr:col>
      <xdr:colOff>1751040</xdr:colOff>
      <xdr:row>481</xdr:row>
      <xdr:rowOff>187560</xdr:rowOff>
    </xdr:to>
    <xdr:pic>
      <xdr:nvPicPr>
        <xdr:cNvPr id="75" name="Рисунок 225"/>
        <xdr:cNvPicPr/>
      </xdr:nvPicPr>
      <xdr:blipFill>
        <a:blip xmlns:r="http://schemas.openxmlformats.org/officeDocument/2006/relationships" r:embed="rId19"/>
        <a:stretch/>
      </xdr:blipFill>
      <xdr:spPr>
        <a:xfrm>
          <a:off x="420840" y="81138960"/>
          <a:ext cx="1330200" cy="962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397080</xdr:colOff>
      <xdr:row>376</xdr:row>
      <xdr:rowOff>138600</xdr:rowOff>
    </xdr:from>
    <xdr:to>
      <xdr:col>0</xdr:col>
      <xdr:colOff>1676160</xdr:colOff>
      <xdr:row>381</xdr:row>
      <xdr:rowOff>113400</xdr:rowOff>
    </xdr:to>
    <xdr:pic>
      <xdr:nvPicPr>
        <xdr:cNvPr id="77" name="Рисунок 227"/>
        <xdr:cNvPicPr/>
      </xdr:nvPicPr>
      <xdr:blipFill>
        <a:blip xmlns:r="http://schemas.openxmlformats.org/officeDocument/2006/relationships" r:embed="rId20"/>
        <a:stretch/>
      </xdr:blipFill>
      <xdr:spPr>
        <a:xfrm>
          <a:off x="397080" y="63594150"/>
          <a:ext cx="1279080" cy="908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504570</xdr:colOff>
      <xdr:row>790</xdr:row>
      <xdr:rowOff>177885</xdr:rowOff>
    </xdr:from>
    <xdr:to>
      <xdr:col>0</xdr:col>
      <xdr:colOff>1470450</xdr:colOff>
      <xdr:row>795</xdr:row>
      <xdr:rowOff>136485</xdr:rowOff>
    </xdr:to>
    <xdr:pic>
      <xdr:nvPicPr>
        <xdr:cNvPr id="79" name="Рисунок 156"/>
        <xdr:cNvPicPr/>
      </xdr:nvPicPr>
      <xdr:blipFill>
        <a:blip xmlns:r="http://schemas.openxmlformats.org/officeDocument/2006/relationships" r:embed="rId21"/>
        <a:stretch/>
      </xdr:blipFill>
      <xdr:spPr>
        <a:xfrm>
          <a:off x="504570" y="180762360"/>
          <a:ext cx="965880" cy="949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561840</xdr:colOff>
      <xdr:row>123</xdr:row>
      <xdr:rowOff>163560</xdr:rowOff>
    </xdr:from>
    <xdr:to>
      <xdr:col>0</xdr:col>
      <xdr:colOff>1413600</xdr:colOff>
      <xdr:row>129</xdr:row>
      <xdr:rowOff>100560</xdr:rowOff>
    </xdr:to>
    <xdr:pic>
      <xdr:nvPicPr>
        <xdr:cNvPr id="96" name="Рисунок 172"/>
        <xdr:cNvPicPr/>
      </xdr:nvPicPr>
      <xdr:blipFill>
        <a:blip xmlns:r="http://schemas.openxmlformats.org/officeDocument/2006/relationships" r:embed="rId22"/>
        <a:stretch/>
      </xdr:blipFill>
      <xdr:spPr>
        <a:xfrm>
          <a:off x="561840" y="22200600"/>
          <a:ext cx="851760" cy="108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582840</xdr:colOff>
      <xdr:row>836</xdr:row>
      <xdr:rowOff>183960</xdr:rowOff>
    </xdr:from>
    <xdr:to>
      <xdr:col>0</xdr:col>
      <xdr:colOff>1708200</xdr:colOff>
      <xdr:row>840</xdr:row>
      <xdr:rowOff>96480</xdr:rowOff>
    </xdr:to>
    <xdr:pic>
      <xdr:nvPicPr>
        <xdr:cNvPr id="101" name="Рисунок 20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582840" y="127979280"/>
          <a:ext cx="1125360" cy="674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508320</xdr:colOff>
      <xdr:row>841</xdr:row>
      <xdr:rowOff>165600</xdr:rowOff>
    </xdr:from>
    <xdr:to>
      <xdr:col>0</xdr:col>
      <xdr:colOff>1752480</xdr:colOff>
      <xdr:row>845</xdr:row>
      <xdr:rowOff>84240</xdr:rowOff>
    </xdr:to>
    <xdr:pic>
      <xdr:nvPicPr>
        <xdr:cNvPr id="102" name="Рисунок 201"/>
        <xdr:cNvPicPr/>
      </xdr:nvPicPr>
      <xdr:blipFill>
        <a:blip xmlns:r="http://schemas.openxmlformats.org/officeDocument/2006/relationships" r:embed="rId24"/>
        <a:stretch/>
      </xdr:blipFill>
      <xdr:spPr>
        <a:xfrm>
          <a:off x="508320" y="128913480"/>
          <a:ext cx="1244160" cy="680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452160</xdr:colOff>
      <xdr:row>856</xdr:row>
      <xdr:rowOff>152400</xdr:rowOff>
    </xdr:from>
    <xdr:to>
      <xdr:col>0</xdr:col>
      <xdr:colOff>1771650</xdr:colOff>
      <xdr:row>860</xdr:row>
      <xdr:rowOff>120600</xdr:rowOff>
    </xdr:to>
    <xdr:pic>
      <xdr:nvPicPr>
        <xdr:cNvPr id="122" name="Рисунок 119"/>
        <xdr:cNvPicPr/>
      </xdr:nvPicPr>
      <xdr:blipFill>
        <a:blip xmlns:r="http://schemas.openxmlformats.org/officeDocument/2006/relationships" r:embed="rId25"/>
        <a:stretch/>
      </xdr:blipFill>
      <xdr:spPr>
        <a:xfrm>
          <a:off x="452160" y="198177150"/>
          <a:ext cx="1319490" cy="73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560520</xdr:colOff>
      <xdr:row>861</xdr:row>
      <xdr:rowOff>133920</xdr:rowOff>
    </xdr:from>
    <xdr:to>
      <xdr:col>0</xdr:col>
      <xdr:colOff>1579320</xdr:colOff>
      <xdr:row>865</xdr:row>
      <xdr:rowOff>130320</xdr:rowOff>
    </xdr:to>
    <xdr:pic>
      <xdr:nvPicPr>
        <xdr:cNvPr id="165" name="Рисунок 191"/>
        <xdr:cNvPicPr/>
      </xdr:nvPicPr>
      <xdr:blipFill>
        <a:blip xmlns:r="http://schemas.openxmlformats.org/officeDocument/2006/relationships" r:embed="rId26"/>
        <a:stretch/>
      </xdr:blipFill>
      <xdr:spPr>
        <a:xfrm>
          <a:off x="560520" y="134787240"/>
          <a:ext cx="1018800" cy="758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50520</xdr:colOff>
      <xdr:row>22</xdr:row>
      <xdr:rowOff>55860</xdr:rowOff>
    </xdr:from>
    <xdr:to>
      <xdr:col>0</xdr:col>
      <xdr:colOff>691320</xdr:colOff>
      <xdr:row>25</xdr:row>
      <xdr:rowOff>63060</xdr:rowOff>
    </xdr:to>
    <xdr:pic>
      <xdr:nvPicPr>
        <xdr:cNvPr id="173" name="Рисунок 104"/>
        <xdr:cNvPicPr/>
      </xdr:nvPicPr>
      <xdr:blipFill>
        <a:blip xmlns:r="http://schemas.openxmlformats.org/officeDocument/2006/relationships" r:embed="rId27"/>
        <a:stretch/>
      </xdr:blipFill>
      <xdr:spPr>
        <a:xfrm>
          <a:off x="50520" y="4216380"/>
          <a:ext cx="640800" cy="555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594360</xdr:colOff>
      <xdr:row>20</xdr:row>
      <xdr:rowOff>30734</xdr:rowOff>
    </xdr:from>
    <xdr:to>
      <xdr:col>0</xdr:col>
      <xdr:colOff>1211580</xdr:colOff>
      <xdr:row>23</xdr:row>
      <xdr:rowOff>7619</xdr:rowOff>
    </xdr:to>
    <xdr:pic>
      <xdr:nvPicPr>
        <xdr:cNvPr id="175" name="Рисунок 26"/>
        <xdr:cNvPicPr/>
      </xdr:nvPicPr>
      <xdr:blipFill>
        <a:blip xmlns:r="http://schemas.openxmlformats.org/officeDocument/2006/relationships" r:embed="rId28"/>
        <a:stretch/>
      </xdr:blipFill>
      <xdr:spPr>
        <a:xfrm>
          <a:off x="594360" y="3825494"/>
          <a:ext cx="617220" cy="525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1038390</xdr:colOff>
      <xdr:row>22</xdr:row>
      <xdr:rowOff>83820</xdr:rowOff>
    </xdr:from>
    <xdr:to>
      <xdr:col>0</xdr:col>
      <xdr:colOff>1714499</xdr:colOff>
      <xdr:row>25</xdr:row>
      <xdr:rowOff>89535</xdr:rowOff>
    </xdr:to>
    <xdr:pic>
      <xdr:nvPicPr>
        <xdr:cNvPr id="178" name="Рисунок 199"/>
        <xdr:cNvPicPr/>
      </xdr:nvPicPr>
      <xdr:blipFill>
        <a:blip xmlns:r="http://schemas.openxmlformats.org/officeDocument/2006/relationships" r:embed="rId29"/>
        <a:stretch/>
      </xdr:blipFill>
      <xdr:spPr>
        <a:xfrm>
          <a:off x="1038390" y="4244340"/>
          <a:ext cx="676109" cy="5543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1028700</xdr:colOff>
      <xdr:row>851</xdr:row>
      <xdr:rowOff>171450</xdr:rowOff>
    </xdr:from>
    <xdr:to>
      <xdr:col>0</xdr:col>
      <xdr:colOff>1838325</xdr:colOff>
      <xdr:row>855</xdr:row>
      <xdr:rowOff>143510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52396190"/>
          <a:ext cx="809625" cy="7645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38685</xdr:rowOff>
    </xdr:from>
    <xdr:to>
      <xdr:col>0</xdr:col>
      <xdr:colOff>1009650</xdr:colOff>
      <xdr:row>296</xdr:row>
      <xdr:rowOff>104925</xdr:rowOff>
    </xdr:to>
    <xdr:pic>
      <xdr:nvPicPr>
        <xdr:cNvPr id="208" name="Рисунок 4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0" y="51492735"/>
          <a:ext cx="1009650" cy="9711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723901</xdr:colOff>
      <xdr:row>291</xdr:row>
      <xdr:rowOff>47625</xdr:rowOff>
    </xdr:from>
    <xdr:to>
      <xdr:col>0</xdr:col>
      <xdr:colOff>1571625</xdr:colOff>
      <xdr:row>296</xdr:row>
      <xdr:rowOff>117679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51501675"/>
          <a:ext cx="847724" cy="97492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596</xdr:row>
      <xdr:rowOff>19050</xdr:rowOff>
    </xdr:from>
    <xdr:to>
      <xdr:col>0</xdr:col>
      <xdr:colOff>923925</xdr:colOff>
      <xdr:row>600</xdr:row>
      <xdr:rowOff>137787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7234950"/>
          <a:ext cx="857250" cy="88073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565</xdr:row>
      <xdr:rowOff>85725</xdr:rowOff>
    </xdr:from>
    <xdr:to>
      <xdr:col>0</xdr:col>
      <xdr:colOff>675383</xdr:colOff>
      <xdr:row>569</xdr:row>
      <xdr:rowOff>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3108125"/>
          <a:ext cx="589658" cy="638175"/>
        </a:xfrm>
        <a:prstGeom prst="rect">
          <a:avLst/>
        </a:prstGeom>
      </xdr:spPr>
    </xdr:pic>
    <xdr:clientData/>
  </xdr:twoCellAnchor>
  <xdr:twoCellAnchor>
    <xdr:from>
      <xdr:col>0</xdr:col>
      <xdr:colOff>737235</xdr:colOff>
      <xdr:row>565</xdr:row>
      <xdr:rowOff>70486</xdr:rowOff>
    </xdr:from>
    <xdr:to>
      <xdr:col>0</xdr:col>
      <xdr:colOff>1301550</xdr:colOff>
      <xdr:row>568</xdr:row>
      <xdr:rowOff>148591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" y="124375546"/>
          <a:ext cx="564315" cy="581025"/>
        </a:xfrm>
        <a:prstGeom prst="rect">
          <a:avLst/>
        </a:prstGeom>
      </xdr:spPr>
    </xdr:pic>
    <xdr:clientData/>
  </xdr:twoCellAnchor>
  <xdr:twoCellAnchor>
    <xdr:from>
      <xdr:col>0</xdr:col>
      <xdr:colOff>1171575</xdr:colOff>
      <xdr:row>76</xdr:row>
      <xdr:rowOff>180976</xdr:rowOff>
    </xdr:from>
    <xdr:to>
      <xdr:col>0</xdr:col>
      <xdr:colOff>2132711</xdr:colOff>
      <xdr:row>81</xdr:row>
      <xdr:rowOff>66676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0040601"/>
          <a:ext cx="961136" cy="8382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63</xdr:row>
      <xdr:rowOff>2624</xdr:rowOff>
    </xdr:from>
    <xdr:to>
      <xdr:col>0</xdr:col>
      <xdr:colOff>1074420</xdr:colOff>
      <xdr:row>67</xdr:row>
      <xdr:rowOff>106679</xdr:rowOff>
    </xdr:to>
    <xdr:pic>
      <xdr:nvPicPr>
        <xdr:cNvPr id="210" name="Рисунок 166"/>
        <xdr:cNvPicPr/>
      </xdr:nvPicPr>
      <xdr:blipFill>
        <a:blip xmlns:r="http://schemas.openxmlformats.org/officeDocument/2006/relationships" r:embed="rId37"/>
        <a:stretch/>
      </xdr:blipFill>
      <xdr:spPr>
        <a:xfrm>
          <a:off x="190500" y="10327724"/>
          <a:ext cx="883920" cy="8050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1162050</xdr:colOff>
      <xdr:row>63</xdr:row>
      <xdr:rowOff>30480</xdr:rowOff>
    </xdr:from>
    <xdr:to>
      <xdr:col>0</xdr:col>
      <xdr:colOff>1971378</xdr:colOff>
      <xdr:row>67</xdr:row>
      <xdr:rowOff>7619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0355580"/>
          <a:ext cx="809328" cy="678179"/>
        </a:xfrm>
        <a:prstGeom prst="rect">
          <a:avLst/>
        </a:prstGeom>
      </xdr:spPr>
    </xdr:pic>
    <xdr:clientData/>
  </xdr:twoCellAnchor>
  <xdr:twoCellAnchor>
    <xdr:from>
      <xdr:col>0</xdr:col>
      <xdr:colOff>1392555</xdr:colOff>
      <xdr:row>291</xdr:row>
      <xdr:rowOff>28575</xdr:rowOff>
    </xdr:from>
    <xdr:to>
      <xdr:col>0</xdr:col>
      <xdr:colOff>2157984</xdr:colOff>
      <xdr:row>296</xdr:row>
      <xdr:rowOff>57150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" y="51646455"/>
          <a:ext cx="765429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28575</xdr:rowOff>
    </xdr:from>
    <xdr:to>
      <xdr:col>0</xdr:col>
      <xdr:colOff>1000125</xdr:colOff>
      <xdr:row>396</xdr:row>
      <xdr:rowOff>95482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41850"/>
          <a:ext cx="1000125" cy="609832"/>
        </a:xfrm>
        <a:prstGeom prst="rect">
          <a:avLst/>
        </a:prstGeom>
      </xdr:spPr>
    </xdr:pic>
    <xdr:clientData/>
  </xdr:twoCellAnchor>
  <xdr:twoCellAnchor>
    <xdr:from>
      <xdr:col>0</xdr:col>
      <xdr:colOff>1073925</xdr:colOff>
      <xdr:row>393</xdr:row>
      <xdr:rowOff>7125</xdr:rowOff>
    </xdr:from>
    <xdr:to>
      <xdr:col>0</xdr:col>
      <xdr:colOff>2096226</xdr:colOff>
      <xdr:row>396</xdr:row>
      <xdr:rowOff>95250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25" y="68120400"/>
          <a:ext cx="1022301" cy="631050"/>
        </a:xfrm>
        <a:prstGeom prst="rect">
          <a:avLst/>
        </a:prstGeom>
      </xdr:spPr>
    </xdr:pic>
    <xdr:clientData/>
  </xdr:twoCellAnchor>
  <xdr:twoCellAnchor>
    <xdr:from>
      <xdr:col>0</xdr:col>
      <xdr:colOff>1026300</xdr:colOff>
      <xdr:row>311</xdr:row>
      <xdr:rowOff>161925</xdr:rowOff>
    </xdr:from>
    <xdr:to>
      <xdr:col>0</xdr:col>
      <xdr:colOff>1788301</xdr:colOff>
      <xdr:row>315</xdr:row>
      <xdr:rowOff>161926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300" y="62775465"/>
          <a:ext cx="762001" cy="731521"/>
        </a:xfrm>
        <a:prstGeom prst="rect">
          <a:avLst/>
        </a:prstGeom>
      </xdr:spPr>
    </xdr:pic>
    <xdr:clientData/>
  </xdr:twoCellAnchor>
  <xdr:twoCellAnchor>
    <xdr:from>
      <xdr:col>0</xdr:col>
      <xdr:colOff>144856</xdr:colOff>
      <xdr:row>316</xdr:row>
      <xdr:rowOff>159525</xdr:rowOff>
    </xdr:from>
    <xdr:to>
      <xdr:col>0</xdr:col>
      <xdr:colOff>1076325</xdr:colOff>
      <xdr:row>321</xdr:row>
      <xdr:rowOff>114300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6" y="53309025"/>
          <a:ext cx="931469" cy="907275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83</xdr:row>
      <xdr:rowOff>38100</xdr:rowOff>
    </xdr:from>
    <xdr:to>
      <xdr:col>0</xdr:col>
      <xdr:colOff>1685925</xdr:colOff>
      <xdr:row>88</xdr:row>
      <xdr:rowOff>91017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30700"/>
          <a:ext cx="1085850" cy="10054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47625</xdr:rowOff>
    </xdr:from>
    <xdr:to>
      <xdr:col>0</xdr:col>
      <xdr:colOff>609600</xdr:colOff>
      <xdr:row>561</xdr:row>
      <xdr:rowOff>175369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03200"/>
          <a:ext cx="609600" cy="670669"/>
        </a:xfrm>
        <a:prstGeom prst="rect">
          <a:avLst/>
        </a:prstGeom>
      </xdr:spPr>
    </xdr:pic>
    <xdr:clientData/>
  </xdr:twoCellAnchor>
  <xdr:twoCellAnchor>
    <xdr:from>
      <xdr:col>0</xdr:col>
      <xdr:colOff>607200</xdr:colOff>
      <xdr:row>558</xdr:row>
      <xdr:rowOff>102375</xdr:rowOff>
    </xdr:from>
    <xdr:to>
      <xdr:col>0</xdr:col>
      <xdr:colOff>1133475</xdr:colOff>
      <xdr:row>561</xdr:row>
      <xdr:rowOff>136424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00" y="101857950"/>
          <a:ext cx="526275" cy="576974"/>
        </a:xfrm>
        <a:prstGeom prst="rect">
          <a:avLst/>
        </a:prstGeom>
      </xdr:spPr>
    </xdr:pic>
    <xdr:clientData/>
  </xdr:twoCellAnchor>
  <xdr:twoCellAnchor>
    <xdr:from>
      <xdr:col>0</xdr:col>
      <xdr:colOff>1600200</xdr:colOff>
      <xdr:row>558</xdr:row>
      <xdr:rowOff>57150</xdr:rowOff>
    </xdr:from>
    <xdr:to>
      <xdr:col>1</xdr:col>
      <xdr:colOff>9525</xdr:colOff>
      <xdr:row>561</xdr:row>
      <xdr:rowOff>123545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01812725"/>
          <a:ext cx="552450" cy="609320"/>
        </a:xfrm>
        <a:prstGeom prst="rect">
          <a:avLst/>
        </a:prstGeom>
      </xdr:spPr>
    </xdr:pic>
    <xdr:clientData/>
  </xdr:twoCellAnchor>
  <xdr:twoCellAnchor>
    <xdr:from>
      <xdr:col>0</xdr:col>
      <xdr:colOff>1112026</xdr:colOff>
      <xdr:row>558</xdr:row>
      <xdr:rowOff>83326</xdr:rowOff>
    </xdr:from>
    <xdr:to>
      <xdr:col>0</xdr:col>
      <xdr:colOff>1658935</xdr:colOff>
      <xdr:row>561</xdr:row>
      <xdr:rowOff>171450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26" y="101838901"/>
          <a:ext cx="546909" cy="631049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698</xdr:row>
      <xdr:rowOff>28575</xdr:rowOff>
    </xdr:from>
    <xdr:to>
      <xdr:col>0</xdr:col>
      <xdr:colOff>1076325</xdr:colOff>
      <xdr:row>703</xdr:row>
      <xdr:rowOff>67524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8635125"/>
          <a:ext cx="866775" cy="991449"/>
        </a:xfrm>
        <a:prstGeom prst="rect">
          <a:avLst/>
        </a:prstGeom>
      </xdr:spPr>
    </xdr:pic>
    <xdr:clientData/>
  </xdr:twoCellAnchor>
  <xdr:twoCellAnchor>
    <xdr:from>
      <xdr:col>0</xdr:col>
      <xdr:colOff>1140600</xdr:colOff>
      <xdr:row>698</xdr:row>
      <xdr:rowOff>35699</xdr:rowOff>
    </xdr:from>
    <xdr:to>
      <xdr:col>0</xdr:col>
      <xdr:colOff>2031973</xdr:colOff>
      <xdr:row>703</xdr:row>
      <xdr:rowOff>142874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00" y="128642249"/>
          <a:ext cx="891373" cy="1059675"/>
        </a:xfrm>
        <a:prstGeom prst="rect">
          <a:avLst/>
        </a:prstGeom>
      </xdr:spPr>
    </xdr:pic>
    <xdr:clientData/>
  </xdr:twoCellAnchor>
  <xdr:twoCellAnchor>
    <xdr:from>
      <xdr:col>0</xdr:col>
      <xdr:colOff>1125360</xdr:colOff>
      <xdr:row>704</xdr:row>
      <xdr:rowOff>174765</xdr:rowOff>
    </xdr:from>
    <xdr:to>
      <xdr:col>0</xdr:col>
      <xdr:colOff>2053112</xdr:colOff>
      <xdr:row>709</xdr:row>
      <xdr:rowOff>198120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60" y="126163845"/>
          <a:ext cx="927752" cy="937755"/>
        </a:xfrm>
        <a:prstGeom prst="rect">
          <a:avLst/>
        </a:prstGeom>
      </xdr:spPr>
    </xdr:pic>
    <xdr:clientData/>
  </xdr:twoCellAnchor>
  <xdr:twoCellAnchor>
    <xdr:from>
      <xdr:col>0</xdr:col>
      <xdr:colOff>236220</xdr:colOff>
      <xdr:row>704</xdr:row>
      <xdr:rowOff>151410</xdr:rowOff>
    </xdr:from>
    <xdr:to>
      <xdr:col>0</xdr:col>
      <xdr:colOff>1153005</xdr:colOff>
      <xdr:row>709</xdr:row>
      <xdr:rowOff>175260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126140490"/>
          <a:ext cx="916785" cy="938250"/>
        </a:xfrm>
        <a:prstGeom prst="rect">
          <a:avLst/>
        </a:prstGeom>
      </xdr:spPr>
    </xdr:pic>
    <xdr:clientData/>
  </xdr:twoCellAnchor>
  <xdr:twoCellAnchor>
    <xdr:from>
      <xdr:col>0</xdr:col>
      <xdr:colOff>1487805</xdr:colOff>
      <xdr:row>20</xdr:row>
      <xdr:rowOff>19050</xdr:rowOff>
    </xdr:from>
    <xdr:to>
      <xdr:col>0</xdr:col>
      <xdr:colOff>2125980</xdr:colOff>
      <xdr:row>22</xdr:row>
      <xdr:rowOff>181344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805" y="3813810"/>
          <a:ext cx="638175" cy="528054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34</xdr:row>
      <xdr:rowOff>41910</xdr:rowOff>
    </xdr:from>
    <xdr:to>
      <xdr:col>0</xdr:col>
      <xdr:colOff>1181101</xdr:colOff>
      <xdr:row>39</xdr:row>
      <xdr:rowOff>27857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116830"/>
          <a:ext cx="1028700" cy="900347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276</xdr:row>
      <xdr:rowOff>179070</xdr:rowOff>
    </xdr:from>
    <xdr:to>
      <xdr:col>0</xdr:col>
      <xdr:colOff>997458</xdr:colOff>
      <xdr:row>282</xdr:row>
      <xdr:rowOff>15240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55637430"/>
          <a:ext cx="829818" cy="956310"/>
        </a:xfrm>
        <a:prstGeom prst="rect">
          <a:avLst/>
        </a:prstGeom>
      </xdr:spPr>
    </xdr:pic>
    <xdr:clientData/>
  </xdr:twoCellAnchor>
  <xdr:twoCellAnchor>
    <xdr:from>
      <xdr:col>0</xdr:col>
      <xdr:colOff>457201</xdr:colOff>
      <xdr:row>358</xdr:row>
      <xdr:rowOff>57150</xdr:rowOff>
    </xdr:from>
    <xdr:to>
      <xdr:col>0</xdr:col>
      <xdr:colOff>1733551</xdr:colOff>
      <xdr:row>362</xdr:row>
      <xdr:rowOff>108361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60074175"/>
          <a:ext cx="1276350" cy="775111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436</xdr:row>
      <xdr:rowOff>57150</xdr:rowOff>
    </xdr:from>
    <xdr:to>
      <xdr:col>0</xdr:col>
      <xdr:colOff>895349</xdr:colOff>
      <xdr:row>441</xdr:row>
      <xdr:rowOff>140051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76038075"/>
          <a:ext cx="533399" cy="987776"/>
        </a:xfrm>
        <a:prstGeom prst="rect">
          <a:avLst/>
        </a:prstGeom>
      </xdr:spPr>
    </xdr:pic>
    <xdr:clientData/>
  </xdr:twoCellAnchor>
  <xdr:twoCellAnchor>
    <xdr:from>
      <xdr:col>0</xdr:col>
      <xdr:colOff>1016775</xdr:colOff>
      <xdr:row>436</xdr:row>
      <xdr:rowOff>92850</xdr:rowOff>
    </xdr:from>
    <xdr:to>
      <xdr:col>0</xdr:col>
      <xdr:colOff>1543994</xdr:colOff>
      <xdr:row>441</xdr:row>
      <xdr:rowOff>152400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75" y="76073775"/>
          <a:ext cx="527219" cy="964425"/>
        </a:xfrm>
        <a:prstGeom prst="rect">
          <a:avLst/>
        </a:prstGeom>
      </xdr:spPr>
    </xdr:pic>
    <xdr:clientData/>
  </xdr:twoCellAnchor>
  <xdr:twoCellAnchor>
    <xdr:from>
      <xdr:col>0</xdr:col>
      <xdr:colOff>939166</xdr:colOff>
      <xdr:row>277</xdr:row>
      <xdr:rowOff>47626</xdr:rowOff>
    </xdr:from>
    <xdr:to>
      <xdr:col>0</xdr:col>
      <xdr:colOff>1855471</xdr:colOff>
      <xdr:row>282</xdr:row>
      <xdr:rowOff>59989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9166" y="55688866"/>
          <a:ext cx="916305" cy="949623"/>
        </a:xfrm>
        <a:prstGeom prst="rect">
          <a:avLst/>
        </a:prstGeom>
      </xdr:spPr>
    </xdr:pic>
    <xdr:clientData/>
  </xdr:twoCellAnchor>
  <xdr:twoCellAnchor>
    <xdr:from>
      <xdr:col>0</xdr:col>
      <xdr:colOff>1163955</xdr:colOff>
      <xdr:row>34</xdr:row>
      <xdr:rowOff>47625</xdr:rowOff>
    </xdr:from>
    <xdr:to>
      <xdr:col>0</xdr:col>
      <xdr:colOff>2087880</xdr:colOff>
      <xdr:row>39</xdr:row>
      <xdr:rowOff>93768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63955" y="5122545"/>
          <a:ext cx="923925" cy="960543"/>
        </a:xfrm>
        <a:prstGeom prst="rect">
          <a:avLst/>
        </a:prstGeom>
      </xdr:spPr>
    </xdr:pic>
    <xdr:clientData/>
  </xdr:twoCellAnchor>
  <xdr:twoCellAnchor>
    <xdr:from>
      <xdr:col>0</xdr:col>
      <xdr:colOff>1104900</xdr:colOff>
      <xdr:row>166</xdr:row>
      <xdr:rowOff>38100</xdr:rowOff>
    </xdr:from>
    <xdr:to>
      <xdr:col>0</xdr:col>
      <xdr:colOff>1619250</xdr:colOff>
      <xdr:row>171</xdr:row>
      <xdr:rowOff>97631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26155650"/>
          <a:ext cx="514350" cy="964406"/>
        </a:xfrm>
        <a:prstGeom prst="rect">
          <a:avLst/>
        </a:prstGeom>
      </xdr:spPr>
    </xdr:pic>
    <xdr:clientData/>
  </xdr:twoCellAnchor>
  <xdr:twoCellAnchor>
    <xdr:from>
      <xdr:col>0</xdr:col>
      <xdr:colOff>416700</xdr:colOff>
      <xdr:row>166</xdr:row>
      <xdr:rowOff>7125</xdr:rowOff>
    </xdr:from>
    <xdr:to>
      <xdr:col>0</xdr:col>
      <xdr:colOff>921551</xdr:colOff>
      <xdr:row>171</xdr:row>
      <xdr:rowOff>85725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00" y="26124675"/>
          <a:ext cx="504851" cy="983475"/>
        </a:xfrm>
        <a:prstGeom prst="rect">
          <a:avLst/>
        </a:prstGeom>
      </xdr:spPr>
    </xdr:pic>
    <xdr:clientData/>
  </xdr:twoCellAnchor>
  <xdr:twoCellAnchor>
    <xdr:from>
      <xdr:col>0</xdr:col>
      <xdr:colOff>687706</xdr:colOff>
      <xdr:row>145</xdr:row>
      <xdr:rowOff>0</xdr:rowOff>
    </xdr:from>
    <xdr:to>
      <xdr:col>0</xdr:col>
      <xdr:colOff>1487806</xdr:colOff>
      <xdr:row>150</xdr:row>
      <xdr:rowOff>70857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6" y="24955500"/>
          <a:ext cx="800100" cy="1061457"/>
        </a:xfrm>
        <a:prstGeom prst="rect">
          <a:avLst/>
        </a:prstGeom>
      </xdr:spPr>
    </xdr:pic>
    <xdr:clientData/>
  </xdr:twoCellAnchor>
  <xdr:twoCellAnchor>
    <xdr:from>
      <xdr:col>0</xdr:col>
      <xdr:colOff>1152526</xdr:colOff>
      <xdr:row>398</xdr:row>
      <xdr:rowOff>76200</xdr:rowOff>
    </xdr:from>
    <xdr:to>
      <xdr:col>1</xdr:col>
      <xdr:colOff>89536</xdr:colOff>
      <xdr:row>402</xdr:row>
      <xdr:rowOff>19050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72018525"/>
          <a:ext cx="1080135" cy="6667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398</xdr:row>
      <xdr:rowOff>92850</xdr:rowOff>
    </xdr:from>
    <xdr:to>
      <xdr:col>0</xdr:col>
      <xdr:colOff>1123950</xdr:colOff>
      <xdr:row>402</xdr:row>
      <xdr:rowOff>70568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035175"/>
          <a:ext cx="1047750" cy="7016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23776</xdr:rowOff>
    </xdr:from>
    <xdr:to>
      <xdr:col>0</xdr:col>
      <xdr:colOff>828675</xdr:colOff>
      <xdr:row>406</xdr:row>
      <xdr:rowOff>171258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51951"/>
          <a:ext cx="828675" cy="509432"/>
        </a:xfrm>
        <a:prstGeom prst="rect">
          <a:avLst/>
        </a:prstGeom>
      </xdr:spPr>
    </xdr:pic>
    <xdr:clientData/>
  </xdr:twoCellAnchor>
  <xdr:twoCellAnchor>
    <xdr:from>
      <xdr:col>0</xdr:col>
      <xdr:colOff>602401</xdr:colOff>
      <xdr:row>406</xdr:row>
      <xdr:rowOff>17977</xdr:rowOff>
    </xdr:from>
    <xdr:to>
      <xdr:col>0</xdr:col>
      <xdr:colOff>1362075</xdr:colOff>
      <xdr:row>408</xdr:row>
      <xdr:rowOff>128853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401" y="73408102"/>
          <a:ext cx="759674" cy="472826"/>
        </a:xfrm>
        <a:prstGeom prst="rect">
          <a:avLst/>
        </a:prstGeom>
      </xdr:spPr>
    </xdr:pic>
    <xdr:clientData/>
  </xdr:twoCellAnchor>
  <xdr:twoCellAnchor>
    <xdr:from>
      <xdr:col>0</xdr:col>
      <xdr:colOff>1857301</xdr:colOff>
      <xdr:row>406</xdr:row>
      <xdr:rowOff>9450</xdr:rowOff>
    </xdr:from>
    <xdr:to>
      <xdr:col>1</xdr:col>
      <xdr:colOff>489064</xdr:colOff>
      <xdr:row>408</xdr:row>
      <xdr:rowOff>114300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01" y="73399575"/>
          <a:ext cx="774888" cy="466800"/>
        </a:xfrm>
        <a:prstGeom prst="rect">
          <a:avLst/>
        </a:prstGeom>
      </xdr:spPr>
    </xdr:pic>
    <xdr:clientData/>
  </xdr:twoCellAnchor>
  <xdr:twoCellAnchor>
    <xdr:from>
      <xdr:col>0</xdr:col>
      <xdr:colOff>1197676</xdr:colOff>
      <xdr:row>404</xdr:row>
      <xdr:rowOff>26100</xdr:rowOff>
    </xdr:from>
    <xdr:to>
      <xdr:col>0</xdr:col>
      <xdr:colOff>1971676</xdr:colOff>
      <xdr:row>406</xdr:row>
      <xdr:rowOff>134190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676" y="73054275"/>
          <a:ext cx="774000" cy="470040"/>
        </a:xfrm>
        <a:prstGeom prst="rect">
          <a:avLst/>
        </a:prstGeom>
      </xdr:spPr>
    </xdr:pic>
    <xdr:clientData/>
  </xdr:twoCellAnchor>
  <xdr:twoCellAnchor>
    <xdr:from>
      <xdr:col>0</xdr:col>
      <xdr:colOff>1447801</xdr:colOff>
      <xdr:row>415</xdr:row>
      <xdr:rowOff>123825</xdr:rowOff>
    </xdr:from>
    <xdr:to>
      <xdr:col>0</xdr:col>
      <xdr:colOff>2019873</xdr:colOff>
      <xdr:row>419</xdr:row>
      <xdr:rowOff>133350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75142725"/>
          <a:ext cx="572072" cy="733425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442</xdr:row>
      <xdr:rowOff>171450</xdr:rowOff>
    </xdr:from>
    <xdr:to>
      <xdr:col>0</xdr:col>
      <xdr:colOff>1171575</xdr:colOff>
      <xdr:row>447</xdr:row>
      <xdr:rowOff>134030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81343500"/>
          <a:ext cx="647700" cy="867455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449</xdr:row>
      <xdr:rowOff>0</xdr:rowOff>
    </xdr:from>
    <xdr:to>
      <xdr:col>0</xdr:col>
      <xdr:colOff>1294130</xdr:colOff>
      <xdr:row>453</xdr:row>
      <xdr:rowOff>142875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82438875"/>
          <a:ext cx="751205" cy="866775"/>
        </a:xfrm>
        <a:prstGeom prst="rect">
          <a:avLst/>
        </a:prstGeom>
      </xdr:spPr>
    </xdr:pic>
    <xdr:clientData/>
  </xdr:twoCellAnchor>
  <xdr:twoCellAnchor>
    <xdr:from>
      <xdr:col>0</xdr:col>
      <xdr:colOff>417195</xdr:colOff>
      <xdr:row>464</xdr:row>
      <xdr:rowOff>186691</xdr:rowOff>
    </xdr:from>
    <xdr:to>
      <xdr:col>0</xdr:col>
      <xdr:colOff>796716</xdr:colOff>
      <xdr:row>469</xdr:row>
      <xdr:rowOff>114301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" y="82734151"/>
          <a:ext cx="379521" cy="880110"/>
        </a:xfrm>
        <a:prstGeom prst="rect">
          <a:avLst/>
        </a:prstGeom>
      </xdr:spPr>
    </xdr:pic>
    <xdr:clientData/>
  </xdr:twoCellAnchor>
  <xdr:twoCellAnchor>
    <xdr:from>
      <xdr:col>0</xdr:col>
      <xdr:colOff>953911</xdr:colOff>
      <xdr:row>464</xdr:row>
      <xdr:rowOff>167145</xdr:rowOff>
    </xdr:from>
    <xdr:to>
      <xdr:col>0</xdr:col>
      <xdr:colOff>1331707</xdr:colOff>
      <xdr:row>469</xdr:row>
      <xdr:rowOff>114300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911" y="82714605"/>
          <a:ext cx="377796" cy="899655"/>
        </a:xfrm>
        <a:prstGeom prst="rect">
          <a:avLst/>
        </a:prstGeom>
      </xdr:spPr>
    </xdr:pic>
    <xdr:clientData/>
  </xdr:twoCellAnchor>
  <xdr:twoCellAnchor>
    <xdr:from>
      <xdr:col>0</xdr:col>
      <xdr:colOff>1209676</xdr:colOff>
      <xdr:row>490</xdr:row>
      <xdr:rowOff>97230</xdr:rowOff>
    </xdr:from>
    <xdr:to>
      <xdr:col>0</xdr:col>
      <xdr:colOff>1590675</xdr:colOff>
      <xdr:row>494</xdr:row>
      <xdr:rowOff>153636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6" y="110072880"/>
          <a:ext cx="380999" cy="742206"/>
        </a:xfrm>
        <a:prstGeom prst="rect">
          <a:avLst/>
        </a:prstGeom>
      </xdr:spPr>
    </xdr:pic>
    <xdr:clientData/>
  </xdr:twoCellAnchor>
  <xdr:twoCellAnchor>
    <xdr:from>
      <xdr:col>0</xdr:col>
      <xdr:colOff>833401</xdr:colOff>
      <xdr:row>490</xdr:row>
      <xdr:rowOff>109500</xdr:rowOff>
    </xdr:from>
    <xdr:to>
      <xdr:col>0</xdr:col>
      <xdr:colOff>1197751</xdr:colOff>
      <xdr:row>494</xdr:row>
      <xdr:rowOff>152400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01" y="110085150"/>
          <a:ext cx="364350" cy="728700"/>
        </a:xfrm>
        <a:prstGeom prst="rect">
          <a:avLst/>
        </a:prstGeom>
      </xdr:spPr>
    </xdr:pic>
    <xdr:clientData/>
  </xdr:twoCellAnchor>
  <xdr:twoCellAnchor>
    <xdr:from>
      <xdr:col>0</xdr:col>
      <xdr:colOff>1602525</xdr:colOff>
      <xdr:row>490</xdr:row>
      <xdr:rowOff>78525</xdr:rowOff>
    </xdr:from>
    <xdr:to>
      <xdr:col>0</xdr:col>
      <xdr:colOff>1987602</xdr:colOff>
      <xdr:row>494</xdr:row>
      <xdr:rowOff>142875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525" y="110054175"/>
          <a:ext cx="385077" cy="750150"/>
        </a:xfrm>
        <a:prstGeom prst="rect">
          <a:avLst/>
        </a:prstGeom>
      </xdr:spPr>
    </xdr:pic>
    <xdr:clientData/>
  </xdr:twoCellAnchor>
  <xdr:twoCellAnchor>
    <xdr:from>
      <xdr:col>0</xdr:col>
      <xdr:colOff>397575</xdr:colOff>
      <xdr:row>490</xdr:row>
      <xdr:rowOff>111825</xdr:rowOff>
    </xdr:from>
    <xdr:to>
      <xdr:col>0</xdr:col>
      <xdr:colOff>762000</xdr:colOff>
      <xdr:row>494</xdr:row>
      <xdr:rowOff>145285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75" y="110087475"/>
          <a:ext cx="364425" cy="7192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61800</xdr:rowOff>
    </xdr:from>
    <xdr:to>
      <xdr:col>0</xdr:col>
      <xdr:colOff>388550</xdr:colOff>
      <xdr:row>494</xdr:row>
      <xdr:rowOff>142875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01875"/>
          <a:ext cx="388550" cy="766875"/>
        </a:xfrm>
        <a:prstGeom prst="rect">
          <a:avLst/>
        </a:prstGeom>
      </xdr:spPr>
    </xdr:pic>
    <xdr:clientData/>
  </xdr:twoCellAnchor>
  <xdr:twoCellAnchor>
    <xdr:from>
      <xdr:col>0</xdr:col>
      <xdr:colOff>721996</xdr:colOff>
      <xdr:row>576</xdr:row>
      <xdr:rowOff>158115</xdr:rowOff>
    </xdr:from>
    <xdr:to>
      <xdr:col>0</xdr:col>
      <xdr:colOff>1412432</xdr:colOff>
      <xdr:row>581</xdr:row>
      <xdr:rowOff>3810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6" y="126695835"/>
          <a:ext cx="690436" cy="790575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639</xdr:row>
      <xdr:rowOff>179070</xdr:rowOff>
    </xdr:from>
    <xdr:to>
      <xdr:col>0</xdr:col>
      <xdr:colOff>1973580</xdr:colOff>
      <xdr:row>644</xdr:row>
      <xdr:rowOff>150495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38253470"/>
          <a:ext cx="1790700" cy="885825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661</xdr:row>
      <xdr:rowOff>66675</xdr:rowOff>
    </xdr:from>
    <xdr:to>
      <xdr:col>0</xdr:col>
      <xdr:colOff>1533525</xdr:colOff>
      <xdr:row>667</xdr:row>
      <xdr:rowOff>154598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33045200"/>
          <a:ext cx="1066800" cy="1230923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661</xdr:row>
      <xdr:rowOff>66675</xdr:rowOff>
    </xdr:from>
    <xdr:to>
      <xdr:col>0</xdr:col>
      <xdr:colOff>1533525</xdr:colOff>
      <xdr:row>667</xdr:row>
      <xdr:rowOff>154598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33045200"/>
          <a:ext cx="1066800" cy="1230923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669</xdr:row>
      <xdr:rowOff>28575</xdr:rowOff>
    </xdr:from>
    <xdr:to>
      <xdr:col>0</xdr:col>
      <xdr:colOff>1590675</xdr:colOff>
      <xdr:row>675</xdr:row>
      <xdr:rowOff>66675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33007100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47625</xdr:rowOff>
    </xdr:from>
    <xdr:to>
      <xdr:col>0</xdr:col>
      <xdr:colOff>598129</xdr:colOff>
      <xdr:row>715</xdr:row>
      <xdr:rowOff>47625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148475700"/>
          <a:ext cx="598129" cy="762000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711</xdr:row>
      <xdr:rowOff>38100</xdr:rowOff>
    </xdr:from>
    <xdr:to>
      <xdr:col>0</xdr:col>
      <xdr:colOff>990600</xdr:colOff>
      <xdr:row>715</xdr:row>
      <xdr:rowOff>49834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28625" y="148466175"/>
          <a:ext cx="561975" cy="773734"/>
        </a:xfrm>
        <a:prstGeom prst="rect">
          <a:avLst/>
        </a:prstGeom>
      </xdr:spPr>
    </xdr:pic>
    <xdr:clientData/>
  </xdr:twoCellAnchor>
  <xdr:twoCellAnchor>
    <xdr:from>
      <xdr:col>0</xdr:col>
      <xdr:colOff>904875</xdr:colOff>
      <xdr:row>711</xdr:row>
      <xdr:rowOff>38100</xdr:rowOff>
    </xdr:from>
    <xdr:to>
      <xdr:col>0</xdr:col>
      <xdr:colOff>1479838</xdr:colOff>
      <xdr:row>715</xdr:row>
      <xdr:rowOff>66675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04875" y="148466175"/>
          <a:ext cx="574963" cy="790575"/>
        </a:xfrm>
        <a:prstGeom prst="rect">
          <a:avLst/>
        </a:prstGeom>
      </xdr:spPr>
    </xdr:pic>
    <xdr:clientData/>
  </xdr:twoCellAnchor>
  <xdr:twoCellAnchor>
    <xdr:from>
      <xdr:col>0</xdr:col>
      <xdr:colOff>1762125</xdr:colOff>
      <xdr:row>711</xdr:row>
      <xdr:rowOff>57150</xdr:rowOff>
    </xdr:from>
    <xdr:to>
      <xdr:col>1</xdr:col>
      <xdr:colOff>264978</xdr:colOff>
      <xdr:row>715</xdr:row>
      <xdr:rowOff>104775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62125" y="148485225"/>
          <a:ext cx="645978" cy="809625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622</xdr:row>
      <xdr:rowOff>25245</xdr:rowOff>
    </xdr:from>
    <xdr:to>
      <xdr:col>0</xdr:col>
      <xdr:colOff>733815</xdr:colOff>
      <xdr:row>625</xdr:row>
      <xdr:rowOff>180975</xdr:rowOff>
    </xdr:to>
    <xdr:pic>
      <xdr:nvPicPr>
        <xdr:cNvPr id="288" name="Рисунок 122"/>
        <xdr:cNvPicPr/>
      </xdr:nvPicPr>
      <xdr:blipFill>
        <a:blip xmlns:r="http://schemas.openxmlformats.org/officeDocument/2006/relationships" r:embed="rId88"/>
        <a:stretch/>
      </xdr:blipFill>
      <xdr:spPr>
        <a:xfrm>
          <a:off x="99060" y="111711585"/>
          <a:ext cx="634755" cy="7043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795600</xdr:colOff>
      <xdr:row>797</xdr:row>
      <xdr:rowOff>114300</xdr:rowOff>
    </xdr:from>
    <xdr:to>
      <xdr:col>0</xdr:col>
      <xdr:colOff>1742040</xdr:colOff>
      <xdr:row>800</xdr:row>
      <xdr:rowOff>113760</xdr:rowOff>
    </xdr:to>
    <xdr:pic>
      <xdr:nvPicPr>
        <xdr:cNvPr id="261" name="Рисунок 164"/>
        <xdr:cNvPicPr/>
      </xdr:nvPicPr>
      <xdr:blipFill>
        <a:blip xmlns:r="http://schemas.openxmlformats.org/officeDocument/2006/relationships" r:embed="rId89"/>
        <a:stretch/>
      </xdr:blipFill>
      <xdr:spPr>
        <a:xfrm>
          <a:off x="795600" y="147132675"/>
          <a:ext cx="946440" cy="57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1257300</xdr:colOff>
      <xdr:row>801</xdr:row>
      <xdr:rowOff>161925</xdr:rowOff>
    </xdr:from>
    <xdr:to>
      <xdr:col>0</xdr:col>
      <xdr:colOff>1981200</xdr:colOff>
      <xdr:row>805</xdr:row>
      <xdr:rowOff>162330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57300" y="146989800"/>
          <a:ext cx="723900" cy="762405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736</xdr:row>
      <xdr:rowOff>1</xdr:rowOff>
    </xdr:from>
    <xdr:to>
      <xdr:col>0</xdr:col>
      <xdr:colOff>802544</xdr:colOff>
      <xdr:row>739</xdr:row>
      <xdr:rowOff>129540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2542281"/>
          <a:ext cx="440594" cy="716279"/>
        </a:xfrm>
        <a:prstGeom prst="rect">
          <a:avLst/>
        </a:prstGeom>
      </xdr:spPr>
    </xdr:pic>
    <xdr:clientData/>
  </xdr:twoCellAnchor>
  <xdr:twoCellAnchor>
    <xdr:from>
      <xdr:col>0</xdr:col>
      <xdr:colOff>925830</xdr:colOff>
      <xdr:row>736</xdr:row>
      <xdr:rowOff>1905</xdr:rowOff>
    </xdr:from>
    <xdr:to>
      <xdr:col>0</xdr:col>
      <xdr:colOff>1701945</xdr:colOff>
      <xdr:row>739</xdr:row>
      <xdr:rowOff>129540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5830" y="132544185"/>
          <a:ext cx="776115" cy="714375"/>
        </a:xfrm>
        <a:prstGeom prst="rect">
          <a:avLst/>
        </a:prstGeom>
      </xdr:spPr>
    </xdr:pic>
    <xdr:clientData/>
  </xdr:twoCellAnchor>
  <xdr:twoCellAnchor>
    <xdr:from>
      <xdr:col>0</xdr:col>
      <xdr:colOff>906780</xdr:colOff>
      <xdr:row>765</xdr:row>
      <xdr:rowOff>188595</xdr:rowOff>
    </xdr:from>
    <xdr:to>
      <xdr:col>0</xdr:col>
      <xdr:colOff>1868805</xdr:colOff>
      <xdr:row>771</xdr:row>
      <xdr:rowOff>7620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162121215"/>
          <a:ext cx="962025" cy="9620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747</xdr:row>
      <xdr:rowOff>26175</xdr:rowOff>
    </xdr:from>
    <xdr:to>
      <xdr:col>0</xdr:col>
      <xdr:colOff>1002525</xdr:colOff>
      <xdr:row>751</xdr:row>
      <xdr:rowOff>161925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472550"/>
          <a:ext cx="897750" cy="897750"/>
        </a:xfrm>
        <a:prstGeom prst="rect">
          <a:avLst/>
        </a:prstGeom>
      </xdr:spPr>
    </xdr:pic>
    <xdr:clientData/>
  </xdr:twoCellAnchor>
  <xdr:twoCellAnchor>
    <xdr:from>
      <xdr:col>0</xdr:col>
      <xdr:colOff>1081050</xdr:colOff>
      <xdr:row>747</xdr:row>
      <xdr:rowOff>33300</xdr:rowOff>
    </xdr:from>
    <xdr:to>
      <xdr:col>0</xdr:col>
      <xdr:colOff>1971675</xdr:colOff>
      <xdr:row>751</xdr:row>
      <xdr:rowOff>161925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50" y="142479675"/>
          <a:ext cx="890625" cy="89062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615</xdr:row>
      <xdr:rowOff>0</xdr:rowOff>
    </xdr:from>
    <xdr:to>
      <xdr:col>0</xdr:col>
      <xdr:colOff>1028700</xdr:colOff>
      <xdr:row>619</xdr:row>
      <xdr:rowOff>180975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8492250"/>
          <a:ext cx="942975" cy="942975"/>
        </a:xfrm>
        <a:prstGeom prst="rect">
          <a:avLst/>
        </a:prstGeom>
      </xdr:spPr>
    </xdr:pic>
    <xdr:clientData/>
  </xdr:twoCellAnchor>
  <xdr:twoCellAnchor>
    <xdr:from>
      <xdr:col>0</xdr:col>
      <xdr:colOff>1073925</xdr:colOff>
      <xdr:row>615</xdr:row>
      <xdr:rowOff>7125</xdr:rowOff>
    </xdr:from>
    <xdr:to>
      <xdr:col>0</xdr:col>
      <xdr:colOff>1962150</xdr:colOff>
      <xdr:row>619</xdr:row>
      <xdr:rowOff>133350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25" y="128499375"/>
          <a:ext cx="888225" cy="8882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152399</xdr:rowOff>
    </xdr:from>
    <xdr:to>
      <xdr:col>0</xdr:col>
      <xdr:colOff>1285874</xdr:colOff>
      <xdr:row>550</xdr:row>
      <xdr:rowOff>143636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4070149"/>
          <a:ext cx="1266824" cy="962787"/>
        </a:xfrm>
        <a:prstGeom prst="rect">
          <a:avLst/>
        </a:prstGeom>
      </xdr:spPr>
    </xdr:pic>
    <xdr:clientData/>
  </xdr:twoCellAnchor>
  <xdr:twoCellAnchor>
    <xdr:from>
      <xdr:col>0</xdr:col>
      <xdr:colOff>1409699</xdr:colOff>
      <xdr:row>548</xdr:row>
      <xdr:rowOff>23807</xdr:rowOff>
    </xdr:from>
    <xdr:to>
      <xdr:col>1</xdr:col>
      <xdr:colOff>9525</xdr:colOff>
      <xdr:row>550</xdr:row>
      <xdr:rowOff>159825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" y="104484482"/>
          <a:ext cx="742951" cy="564643"/>
        </a:xfrm>
        <a:prstGeom prst="rect">
          <a:avLst/>
        </a:prstGeom>
      </xdr:spPr>
    </xdr:pic>
    <xdr:clientData/>
  </xdr:twoCellAnchor>
  <xdr:twoCellAnchor>
    <xdr:from>
      <xdr:col>0</xdr:col>
      <xdr:colOff>1433476</xdr:colOff>
      <xdr:row>544</xdr:row>
      <xdr:rowOff>147601</xdr:rowOff>
    </xdr:from>
    <xdr:to>
      <xdr:col>0</xdr:col>
      <xdr:colOff>2124076</xdr:colOff>
      <xdr:row>547</xdr:row>
      <xdr:rowOff>129532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476" y="103884376"/>
          <a:ext cx="690600" cy="524856"/>
        </a:xfrm>
        <a:prstGeom prst="rect">
          <a:avLst/>
        </a:prstGeom>
      </xdr:spPr>
    </xdr:pic>
    <xdr:clientData/>
  </xdr:twoCellAnchor>
  <xdr:twoCellAnchor>
    <xdr:from>
      <xdr:col>0</xdr:col>
      <xdr:colOff>621030</xdr:colOff>
      <xdr:row>740</xdr:row>
      <xdr:rowOff>177165</xdr:rowOff>
    </xdr:from>
    <xdr:to>
      <xdr:col>0</xdr:col>
      <xdr:colOff>1431667</xdr:colOff>
      <xdr:row>745</xdr:row>
      <xdr:rowOff>99060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21030" y="133489065"/>
          <a:ext cx="810637" cy="927735"/>
        </a:xfrm>
        <a:prstGeom prst="rect">
          <a:avLst/>
        </a:prstGeom>
      </xdr:spPr>
    </xdr:pic>
    <xdr:clientData/>
  </xdr:twoCellAnchor>
  <xdr:twoCellAnchor>
    <xdr:from>
      <xdr:col>0</xdr:col>
      <xdr:colOff>430531</xdr:colOff>
      <xdr:row>471</xdr:row>
      <xdr:rowOff>19051</xdr:rowOff>
    </xdr:from>
    <xdr:to>
      <xdr:col>0</xdr:col>
      <xdr:colOff>813245</xdr:colOff>
      <xdr:row>475</xdr:row>
      <xdr:rowOff>68581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1" y="103209091"/>
          <a:ext cx="382714" cy="781050"/>
        </a:xfrm>
        <a:prstGeom prst="rect">
          <a:avLst/>
        </a:prstGeom>
      </xdr:spPr>
    </xdr:pic>
    <xdr:clientData/>
  </xdr:twoCellAnchor>
  <xdr:twoCellAnchor>
    <xdr:from>
      <xdr:col>0</xdr:col>
      <xdr:colOff>912000</xdr:colOff>
      <xdr:row>471</xdr:row>
      <xdr:rowOff>39179</xdr:rowOff>
    </xdr:from>
    <xdr:to>
      <xdr:col>0</xdr:col>
      <xdr:colOff>1314445</xdr:colOff>
      <xdr:row>475</xdr:row>
      <xdr:rowOff>99060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000" y="103229219"/>
          <a:ext cx="402445" cy="791401"/>
        </a:xfrm>
        <a:prstGeom prst="rect">
          <a:avLst/>
        </a:prstGeom>
      </xdr:spPr>
    </xdr:pic>
    <xdr:clientData/>
  </xdr:twoCellAnchor>
  <xdr:twoCellAnchor>
    <xdr:from>
      <xdr:col>0</xdr:col>
      <xdr:colOff>106681</xdr:colOff>
      <xdr:row>765</xdr:row>
      <xdr:rowOff>181452</xdr:rowOff>
    </xdr:from>
    <xdr:to>
      <xdr:col>0</xdr:col>
      <xdr:colOff>1013461</xdr:colOff>
      <xdr:row>770</xdr:row>
      <xdr:rowOff>181070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162114072"/>
          <a:ext cx="906780" cy="952118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596</xdr:row>
      <xdr:rowOff>38100</xdr:rowOff>
    </xdr:from>
    <xdr:to>
      <xdr:col>0</xdr:col>
      <xdr:colOff>1810949</xdr:colOff>
      <xdr:row>600</xdr:row>
      <xdr:rowOff>104775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30759200"/>
          <a:ext cx="877499" cy="843915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602</xdr:row>
      <xdr:rowOff>152400</xdr:rowOff>
    </xdr:from>
    <xdr:to>
      <xdr:col>0</xdr:col>
      <xdr:colOff>1314450</xdr:colOff>
      <xdr:row>607</xdr:row>
      <xdr:rowOff>119139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28511300"/>
          <a:ext cx="723900" cy="9192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152400</xdr:rowOff>
    </xdr:from>
    <xdr:to>
      <xdr:col>0</xdr:col>
      <xdr:colOff>971550</xdr:colOff>
      <xdr:row>94</xdr:row>
      <xdr:rowOff>90797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12000"/>
          <a:ext cx="971550" cy="862322"/>
        </a:xfrm>
        <a:prstGeom prst="rect">
          <a:avLst/>
        </a:prstGeom>
      </xdr:spPr>
    </xdr:pic>
    <xdr:clientData/>
  </xdr:twoCellAnchor>
  <xdr:twoCellAnchor>
    <xdr:from>
      <xdr:col>0</xdr:col>
      <xdr:colOff>999631</xdr:colOff>
      <xdr:row>89</xdr:row>
      <xdr:rowOff>165241</xdr:rowOff>
    </xdr:from>
    <xdr:to>
      <xdr:col>0</xdr:col>
      <xdr:colOff>2046161</xdr:colOff>
      <xdr:row>94</xdr:row>
      <xdr:rowOff>106681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31" y="16487281"/>
          <a:ext cx="1046530" cy="893940"/>
        </a:xfrm>
        <a:prstGeom prst="rect">
          <a:avLst/>
        </a:prstGeom>
      </xdr:spPr>
    </xdr:pic>
    <xdr:clientData/>
  </xdr:twoCellAnchor>
  <xdr:twoCellAnchor>
    <xdr:from>
      <xdr:col>0</xdr:col>
      <xdr:colOff>1085850</xdr:colOff>
      <xdr:row>316</xdr:row>
      <xdr:rowOff>152400</xdr:rowOff>
    </xdr:from>
    <xdr:to>
      <xdr:col>0</xdr:col>
      <xdr:colOff>2066925</xdr:colOff>
      <xdr:row>321</xdr:row>
      <xdr:rowOff>115570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8359675"/>
          <a:ext cx="981075" cy="915670"/>
        </a:xfrm>
        <a:prstGeom prst="rect">
          <a:avLst/>
        </a:prstGeom>
      </xdr:spPr>
    </xdr:pic>
    <xdr:clientData/>
  </xdr:twoCellAnchor>
  <xdr:twoCellAnchor>
    <xdr:from>
      <xdr:col>0</xdr:col>
      <xdr:colOff>390526</xdr:colOff>
      <xdr:row>503</xdr:row>
      <xdr:rowOff>95250</xdr:rowOff>
    </xdr:from>
    <xdr:to>
      <xdr:col>0</xdr:col>
      <xdr:colOff>733426</xdr:colOff>
      <xdr:row>507</xdr:row>
      <xdr:rowOff>103931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97497900"/>
          <a:ext cx="342900" cy="694481"/>
        </a:xfrm>
        <a:prstGeom prst="rect">
          <a:avLst/>
        </a:prstGeom>
      </xdr:spPr>
    </xdr:pic>
    <xdr:clientData/>
  </xdr:twoCellAnchor>
  <xdr:twoCellAnchor>
    <xdr:from>
      <xdr:col>0</xdr:col>
      <xdr:colOff>883426</xdr:colOff>
      <xdr:row>503</xdr:row>
      <xdr:rowOff>111900</xdr:rowOff>
    </xdr:from>
    <xdr:to>
      <xdr:col>0</xdr:col>
      <xdr:colOff>1228726</xdr:colOff>
      <xdr:row>507</xdr:row>
      <xdr:rowOff>91739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426" y="97514550"/>
          <a:ext cx="345300" cy="665639"/>
        </a:xfrm>
        <a:prstGeom prst="rect">
          <a:avLst/>
        </a:prstGeom>
      </xdr:spPr>
    </xdr:pic>
    <xdr:clientData/>
  </xdr:twoCellAnchor>
  <xdr:twoCellAnchor>
    <xdr:from>
      <xdr:col>0</xdr:col>
      <xdr:colOff>1481100</xdr:colOff>
      <xdr:row>503</xdr:row>
      <xdr:rowOff>99975</xdr:rowOff>
    </xdr:from>
    <xdr:to>
      <xdr:col>0</xdr:col>
      <xdr:colOff>1847850</xdr:colOff>
      <xdr:row>507</xdr:row>
      <xdr:rowOff>119463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00" y="97502625"/>
          <a:ext cx="366750" cy="705288"/>
        </a:xfrm>
        <a:prstGeom prst="rect">
          <a:avLst/>
        </a:prstGeom>
      </xdr:spPr>
    </xdr:pic>
    <xdr:clientData/>
  </xdr:twoCellAnchor>
  <xdr:twoCellAnchor>
    <xdr:from>
      <xdr:col>0</xdr:col>
      <xdr:colOff>523876</xdr:colOff>
      <xdr:row>760</xdr:row>
      <xdr:rowOff>1</xdr:rowOff>
    </xdr:from>
    <xdr:to>
      <xdr:col>0</xdr:col>
      <xdr:colOff>1423035</xdr:colOff>
      <xdr:row>764</xdr:row>
      <xdr:rowOff>137160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60980121"/>
          <a:ext cx="899159" cy="899159"/>
        </a:xfrm>
        <a:prstGeom prst="rect">
          <a:avLst/>
        </a:prstGeom>
      </xdr:spPr>
    </xdr:pic>
    <xdr:clientData/>
  </xdr:twoCellAnchor>
  <xdr:twoCellAnchor>
    <xdr:from>
      <xdr:col>0</xdr:col>
      <xdr:colOff>835920</xdr:colOff>
      <xdr:row>871</xdr:row>
      <xdr:rowOff>25200</xdr:rowOff>
    </xdr:from>
    <xdr:to>
      <xdr:col>0</xdr:col>
      <xdr:colOff>1863000</xdr:colOff>
      <xdr:row>875</xdr:row>
      <xdr:rowOff>120960</xdr:rowOff>
    </xdr:to>
    <xdr:pic>
      <xdr:nvPicPr>
        <xdr:cNvPr id="325" name="Рисунок 123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835920" y="169074900"/>
          <a:ext cx="1027080" cy="857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104775</xdr:colOff>
      <xdr:row>102</xdr:row>
      <xdr:rowOff>0</xdr:rowOff>
    </xdr:from>
    <xdr:to>
      <xdr:col>0</xdr:col>
      <xdr:colOff>2009775</xdr:colOff>
      <xdr:row>106</xdr:row>
      <xdr:rowOff>133350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850100"/>
          <a:ext cx="1905000" cy="89535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483</xdr:row>
      <xdr:rowOff>161925</xdr:rowOff>
    </xdr:from>
    <xdr:to>
      <xdr:col>0</xdr:col>
      <xdr:colOff>1419225</xdr:colOff>
      <xdr:row>488</xdr:row>
      <xdr:rowOff>143311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4754700"/>
          <a:ext cx="733425" cy="895786"/>
        </a:xfrm>
        <a:prstGeom prst="rect">
          <a:avLst/>
        </a:prstGeom>
      </xdr:spPr>
    </xdr:pic>
    <xdr:clientData/>
  </xdr:twoCellAnchor>
  <xdr:twoCellAnchor>
    <xdr:from>
      <xdr:col>0</xdr:col>
      <xdr:colOff>175260</xdr:colOff>
      <xdr:row>551</xdr:row>
      <xdr:rowOff>160020</xdr:rowOff>
    </xdr:from>
    <xdr:to>
      <xdr:col>0</xdr:col>
      <xdr:colOff>1080695</xdr:colOff>
      <xdr:row>556</xdr:row>
      <xdr:rowOff>160020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98907600"/>
          <a:ext cx="905435" cy="914400"/>
        </a:xfrm>
        <a:prstGeom prst="rect">
          <a:avLst/>
        </a:prstGeom>
      </xdr:spPr>
    </xdr:pic>
    <xdr:clientData/>
  </xdr:twoCellAnchor>
  <xdr:twoCellAnchor>
    <xdr:from>
      <xdr:col>0</xdr:col>
      <xdr:colOff>1343025</xdr:colOff>
      <xdr:row>711</xdr:row>
      <xdr:rowOff>85725</xdr:rowOff>
    </xdr:from>
    <xdr:to>
      <xdr:col>0</xdr:col>
      <xdr:colOff>1797304</xdr:colOff>
      <xdr:row>715</xdr:row>
      <xdr:rowOff>19050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48513800"/>
          <a:ext cx="454279" cy="695325"/>
        </a:xfrm>
        <a:prstGeom prst="rect">
          <a:avLst/>
        </a:prstGeom>
      </xdr:spPr>
    </xdr:pic>
    <xdr:clientData/>
  </xdr:twoCellAnchor>
  <xdr:twoCellAnchor>
    <xdr:from>
      <xdr:col>0</xdr:col>
      <xdr:colOff>1362075</xdr:colOff>
      <xdr:row>180</xdr:row>
      <xdr:rowOff>66675</xdr:rowOff>
    </xdr:from>
    <xdr:to>
      <xdr:col>0</xdr:col>
      <xdr:colOff>1857375</xdr:colOff>
      <xdr:row>185</xdr:row>
      <xdr:rowOff>90488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32956500"/>
          <a:ext cx="495300" cy="928688"/>
        </a:xfrm>
        <a:prstGeom prst="rect">
          <a:avLst/>
        </a:prstGeom>
      </xdr:spPr>
    </xdr:pic>
    <xdr:clientData/>
  </xdr:twoCellAnchor>
  <xdr:twoCellAnchor>
    <xdr:from>
      <xdr:col>0</xdr:col>
      <xdr:colOff>797700</xdr:colOff>
      <xdr:row>180</xdr:row>
      <xdr:rowOff>16650</xdr:rowOff>
    </xdr:from>
    <xdr:to>
      <xdr:col>0</xdr:col>
      <xdr:colOff>1327300</xdr:colOff>
      <xdr:row>185</xdr:row>
      <xdr:rowOff>104775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00" y="32906475"/>
          <a:ext cx="529600" cy="993000"/>
        </a:xfrm>
        <a:prstGeom prst="rect">
          <a:avLst/>
        </a:prstGeom>
      </xdr:spPr>
    </xdr:pic>
    <xdr:clientData/>
  </xdr:twoCellAnchor>
  <xdr:twoCellAnchor>
    <xdr:from>
      <xdr:col>0</xdr:col>
      <xdr:colOff>280950</xdr:colOff>
      <xdr:row>180</xdr:row>
      <xdr:rowOff>33300</xdr:rowOff>
    </xdr:from>
    <xdr:to>
      <xdr:col>0</xdr:col>
      <xdr:colOff>781350</xdr:colOff>
      <xdr:row>185</xdr:row>
      <xdr:rowOff>66675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50" y="32923125"/>
          <a:ext cx="500400" cy="938250"/>
        </a:xfrm>
        <a:prstGeom prst="rect">
          <a:avLst/>
        </a:prstGeom>
      </xdr:spPr>
    </xdr:pic>
    <xdr:clientData/>
  </xdr:twoCellAnchor>
  <xdr:twoCellAnchor>
    <xdr:from>
      <xdr:col>0</xdr:col>
      <xdr:colOff>274321</xdr:colOff>
      <xdr:row>131</xdr:row>
      <xdr:rowOff>137160</xdr:rowOff>
    </xdr:from>
    <xdr:to>
      <xdr:col>0</xdr:col>
      <xdr:colOff>952501</xdr:colOff>
      <xdr:row>142</xdr:row>
      <xdr:rowOff>49972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1" y="23141940"/>
          <a:ext cx="678180" cy="690052"/>
        </a:xfrm>
        <a:prstGeom prst="rect">
          <a:avLst/>
        </a:prstGeom>
      </xdr:spPr>
    </xdr:pic>
    <xdr:clientData/>
  </xdr:twoCellAnchor>
  <xdr:twoCellAnchor>
    <xdr:from>
      <xdr:col>0</xdr:col>
      <xdr:colOff>1172985</xdr:colOff>
      <xdr:row>131</xdr:row>
      <xdr:rowOff>152400</xdr:rowOff>
    </xdr:from>
    <xdr:to>
      <xdr:col>0</xdr:col>
      <xdr:colOff>1767840</xdr:colOff>
      <xdr:row>142</xdr:row>
      <xdr:rowOff>28575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85" y="23157180"/>
          <a:ext cx="594855" cy="653415"/>
        </a:xfrm>
        <a:prstGeom prst="rect">
          <a:avLst/>
        </a:prstGeom>
      </xdr:spPr>
    </xdr:pic>
    <xdr:clientData/>
  </xdr:twoCellAnchor>
  <xdr:twoCellAnchor>
    <xdr:from>
      <xdr:col>0</xdr:col>
      <xdr:colOff>1104899</xdr:colOff>
      <xdr:row>552</xdr:row>
      <xdr:rowOff>28575</xdr:rowOff>
    </xdr:from>
    <xdr:to>
      <xdr:col>0</xdr:col>
      <xdr:colOff>1996742</xdr:colOff>
      <xdr:row>556</xdr:row>
      <xdr:rowOff>152400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899" y="98959035"/>
          <a:ext cx="891843" cy="85534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677</xdr:row>
      <xdr:rowOff>9526</xdr:rowOff>
    </xdr:from>
    <xdr:to>
      <xdr:col>0</xdr:col>
      <xdr:colOff>1430085</xdr:colOff>
      <xdr:row>682</xdr:row>
      <xdr:rowOff>161926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150399751"/>
          <a:ext cx="734759" cy="1104900"/>
        </a:xfrm>
        <a:prstGeom prst="rect">
          <a:avLst/>
        </a:prstGeom>
      </xdr:spPr>
    </xdr:pic>
    <xdr:clientData/>
  </xdr:twoCellAnchor>
  <xdr:twoCellAnchor>
    <xdr:from>
      <xdr:col>0</xdr:col>
      <xdr:colOff>342901</xdr:colOff>
      <xdr:row>691</xdr:row>
      <xdr:rowOff>19050</xdr:rowOff>
    </xdr:from>
    <xdr:to>
      <xdr:col>0</xdr:col>
      <xdr:colOff>1010827</xdr:colOff>
      <xdr:row>695</xdr:row>
      <xdr:rowOff>123825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59486600"/>
          <a:ext cx="667926" cy="8667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345</xdr:row>
      <xdr:rowOff>165735</xdr:rowOff>
    </xdr:from>
    <xdr:to>
      <xdr:col>0</xdr:col>
      <xdr:colOff>996909</xdr:colOff>
      <xdr:row>350</xdr:row>
      <xdr:rowOff>70485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9362955"/>
          <a:ext cx="834984" cy="8572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646</xdr:row>
      <xdr:rowOff>1</xdr:rowOff>
    </xdr:from>
    <xdr:to>
      <xdr:col>0</xdr:col>
      <xdr:colOff>968162</xdr:colOff>
      <xdr:row>650</xdr:row>
      <xdr:rowOff>152401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49561551"/>
          <a:ext cx="920536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66675</xdr:rowOff>
    </xdr:from>
    <xdr:to>
      <xdr:col>0</xdr:col>
      <xdr:colOff>1071563</xdr:colOff>
      <xdr:row>658</xdr:row>
      <xdr:rowOff>171450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961725"/>
          <a:ext cx="1071563" cy="10572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684</xdr:row>
      <xdr:rowOff>16651</xdr:rowOff>
    </xdr:from>
    <xdr:to>
      <xdr:col>0</xdr:col>
      <xdr:colOff>901672</xdr:colOff>
      <xdr:row>689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5598001"/>
          <a:ext cx="758797" cy="935850"/>
        </a:xfrm>
        <a:prstGeom prst="rect">
          <a:avLst/>
        </a:prstGeom>
      </xdr:spPr>
    </xdr:pic>
    <xdr:clientData/>
  </xdr:twoCellAnchor>
  <xdr:twoCellAnchor>
    <xdr:from>
      <xdr:col>0</xdr:col>
      <xdr:colOff>1257300</xdr:colOff>
      <xdr:row>691</xdr:row>
      <xdr:rowOff>85725</xdr:rowOff>
    </xdr:from>
    <xdr:to>
      <xdr:col>0</xdr:col>
      <xdr:colOff>1827276</xdr:colOff>
      <xdr:row>695</xdr:row>
      <xdr:rowOff>161925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59553275"/>
          <a:ext cx="569976" cy="838200"/>
        </a:xfrm>
        <a:prstGeom prst="rect">
          <a:avLst/>
        </a:prstGeom>
      </xdr:spPr>
    </xdr:pic>
    <xdr:clientData/>
  </xdr:twoCellAnchor>
  <xdr:twoCellAnchor>
    <xdr:from>
      <xdr:col>0</xdr:col>
      <xdr:colOff>1133475</xdr:colOff>
      <xdr:row>653</xdr:row>
      <xdr:rowOff>76200</xdr:rowOff>
    </xdr:from>
    <xdr:to>
      <xdr:col>0</xdr:col>
      <xdr:colOff>2114550</xdr:colOff>
      <xdr:row>658</xdr:row>
      <xdr:rowOff>104775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50971250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988200</xdr:colOff>
      <xdr:row>646</xdr:row>
      <xdr:rowOff>26175</xdr:rowOff>
    </xdr:from>
    <xdr:to>
      <xdr:col>0</xdr:col>
      <xdr:colOff>1933575</xdr:colOff>
      <xdr:row>651</xdr:row>
      <xdr:rowOff>19050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00" y="149587725"/>
          <a:ext cx="945375" cy="94537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229</xdr:row>
      <xdr:rowOff>28575</xdr:rowOff>
    </xdr:from>
    <xdr:to>
      <xdr:col>0</xdr:col>
      <xdr:colOff>1350772</xdr:colOff>
      <xdr:row>234</xdr:row>
      <xdr:rowOff>66675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3929300"/>
          <a:ext cx="779272" cy="942975"/>
        </a:xfrm>
        <a:prstGeom prst="rect">
          <a:avLst/>
        </a:prstGeom>
      </xdr:spPr>
    </xdr:pic>
    <xdr:clientData/>
  </xdr:twoCellAnchor>
  <xdr:twoCellAnchor>
    <xdr:from>
      <xdr:col>0</xdr:col>
      <xdr:colOff>752475</xdr:colOff>
      <xdr:row>236</xdr:row>
      <xdr:rowOff>76200</xdr:rowOff>
    </xdr:from>
    <xdr:to>
      <xdr:col>0</xdr:col>
      <xdr:colOff>1343025</xdr:colOff>
      <xdr:row>240</xdr:row>
      <xdr:rowOff>157595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3976925"/>
          <a:ext cx="590550" cy="805295"/>
        </a:xfrm>
        <a:prstGeom prst="rect">
          <a:avLst/>
        </a:prstGeom>
      </xdr:spPr>
    </xdr:pic>
    <xdr:clientData/>
  </xdr:twoCellAnchor>
  <xdr:twoCellAnchor>
    <xdr:from>
      <xdr:col>0</xdr:col>
      <xdr:colOff>54750</xdr:colOff>
      <xdr:row>236</xdr:row>
      <xdr:rowOff>102375</xdr:rowOff>
    </xdr:from>
    <xdr:to>
      <xdr:col>0</xdr:col>
      <xdr:colOff>621216</xdr:colOff>
      <xdr:row>240</xdr:row>
      <xdr:rowOff>123825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0" y="44003100"/>
          <a:ext cx="566466" cy="745350"/>
        </a:xfrm>
        <a:prstGeom prst="rect">
          <a:avLst/>
        </a:prstGeom>
      </xdr:spPr>
    </xdr:pic>
    <xdr:clientData/>
  </xdr:twoCellAnchor>
  <xdr:twoCellAnchor>
    <xdr:from>
      <xdr:col>0</xdr:col>
      <xdr:colOff>1423950</xdr:colOff>
      <xdr:row>236</xdr:row>
      <xdr:rowOff>71400</xdr:rowOff>
    </xdr:from>
    <xdr:to>
      <xdr:col>0</xdr:col>
      <xdr:colOff>1951851</xdr:colOff>
      <xdr:row>240</xdr:row>
      <xdr:rowOff>123825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50" y="43972125"/>
          <a:ext cx="527901" cy="776325"/>
        </a:xfrm>
        <a:prstGeom prst="rect">
          <a:avLst/>
        </a:prstGeom>
      </xdr:spPr>
    </xdr:pic>
    <xdr:clientData/>
  </xdr:twoCellAnchor>
  <xdr:twoCellAnchor>
    <xdr:from>
      <xdr:col>0</xdr:col>
      <xdr:colOff>1085850</xdr:colOff>
      <xdr:row>159</xdr:row>
      <xdr:rowOff>19051</xdr:rowOff>
    </xdr:from>
    <xdr:to>
      <xdr:col>0</xdr:col>
      <xdr:colOff>1866646</xdr:colOff>
      <xdr:row>164</xdr:row>
      <xdr:rowOff>123826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30260926"/>
          <a:ext cx="780796" cy="1009650"/>
        </a:xfrm>
        <a:prstGeom prst="rect">
          <a:avLst/>
        </a:prstGeom>
      </xdr:spPr>
    </xdr:pic>
    <xdr:clientData/>
  </xdr:twoCellAnchor>
  <xdr:twoCellAnchor>
    <xdr:from>
      <xdr:col>0</xdr:col>
      <xdr:colOff>254775</xdr:colOff>
      <xdr:row>158</xdr:row>
      <xdr:rowOff>178575</xdr:rowOff>
    </xdr:from>
    <xdr:to>
      <xdr:col>0</xdr:col>
      <xdr:colOff>1028700</xdr:colOff>
      <xdr:row>164</xdr:row>
      <xdr:rowOff>138570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5" y="30239475"/>
          <a:ext cx="773925" cy="1045845"/>
        </a:xfrm>
        <a:prstGeom prst="rect">
          <a:avLst/>
        </a:prstGeom>
      </xdr:spPr>
    </xdr:pic>
    <xdr:clientData/>
  </xdr:twoCellAnchor>
  <xdr:twoCellAnchor>
    <xdr:from>
      <xdr:col>0</xdr:col>
      <xdr:colOff>866775</xdr:colOff>
      <xdr:row>173</xdr:row>
      <xdr:rowOff>85725</xdr:rowOff>
    </xdr:from>
    <xdr:to>
      <xdr:col>0</xdr:col>
      <xdr:colOff>1408176</xdr:colOff>
      <xdr:row>178</xdr:row>
      <xdr:rowOff>66675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2861250"/>
          <a:ext cx="541401" cy="933450"/>
        </a:xfrm>
        <a:prstGeom prst="rect">
          <a:avLst/>
        </a:prstGeom>
      </xdr:spPr>
    </xdr:pic>
    <xdr:clientData/>
  </xdr:twoCellAnchor>
  <xdr:twoCellAnchor>
    <xdr:from>
      <xdr:col>0</xdr:col>
      <xdr:colOff>207151</xdr:colOff>
      <xdr:row>173</xdr:row>
      <xdr:rowOff>16650</xdr:rowOff>
    </xdr:from>
    <xdr:to>
      <xdr:col>0</xdr:col>
      <xdr:colOff>742951</xdr:colOff>
      <xdr:row>178</xdr:row>
      <xdr:rowOff>32463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51" y="32792175"/>
          <a:ext cx="535800" cy="968313"/>
        </a:xfrm>
        <a:prstGeom prst="rect">
          <a:avLst/>
        </a:prstGeom>
      </xdr:spPr>
    </xdr:pic>
    <xdr:clientData/>
  </xdr:twoCellAnchor>
  <xdr:twoCellAnchor>
    <xdr:from>
      <xdr:col>0</xdr:col>
      <xdr:colOff>1462050</xdr:colOff>
      <xdr:row>173</xdr:row>
      <xdr:rowOff>71401</xdr:rowOff>
    </xdr:from>
    <xdr:to>
      <xdr:col>0</xdr:col>
      <xdr:colOff>2018745</xdr:colOff>
      <xdr:row>178</xdr:row>
      <xdr:rowOff>57151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50" y="32846926"/>
          <a:ext cx="556695" cy="938250"/>
        </a:xfrm>
        <a:prstGeom prst="rect">
          <a:avLst/>
        </a:prstGeom>
      </xdr:spPr>
    </xdr:pic>
    <xdr:clientData/>
  </xdr:twoCellAnchor>
  <xdr:twoCellAnchor>
    <xdr:from>
      <xdr:col>0</xdr:col>
      <xdr:colOff>746761</xdr:colOff>
      <xdr:row>621</xdr:row>
      <xdr:rowOff>135255</xdr:rowOff>
    </xdr:from>
    <xdr:to>
      <xdr:col>0</xdr:col>
      <xdr:colOff>1388175</xdr:colOff>
      <xdr:row>626</xdr:row>
      <xdr:rowOff>19050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1" y="111638715"/>
          <a:ext cx="641414" cy="798195"/>
        </a:xfrm>
        <a:prstGeom prst="rect">
          <a:avLst/>
        </a:prstGeom>
      </xdr:spPr>
    </xdr:pic>
    <xdr:clientData/>
  </xdr:twoCellAnchor>
  <xdr:twoCellAnchor>
    <xdr:from>
      <xdr:col>0</xdr:col>
      <xdr:colOff>1095375</xdr:colOff>
      <xdr:row>684</xdr:row>
      <xdr:rowOff>76200</xdr:rowOff>
    </xdr:from>
    <xdr:to>
      <xdr:col>0</xdr:col>
      <xdr:colOff>1924050</xdr:colOff>
      <xdr:row>688</xdr:row>
      <xdr:rowOff>142875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55657550"/>
          <a:ext cx="828675" cy="828675"/>
        </a:xfrm>
        <a:prstGeom prst="rect">
          <a:avLst/>
        </a:prstGeom>
      </xdr:spPr>
    </xdr:pic>
    <xdr:clientData/>
  </xdr:twoCellAnchor>
  <xdr:twoCellAnchor>
    <xdr:from>
      <xdr:col>0</xdr:col>
      <xdr:colOff>57149</xdr:colOff>
      <xdr:row>852</xdr:row>
      <xdr:rowOff>19050</xdr:rowOff>
    </xdr:from>
    <xdr:to>
      <xdr:col>0</xdr:col>
      <xdr:colOff>942974</xdr:colOff>
      <xdr:row>855</xdr:row>
      <xdr:rowOff>114871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52441910"/>
          <a:ext cx="885825" cy="690181"/>
        </a:xfrm>
        <a:prstGeom prst="rect">
          <a:avLst/>
        </a:prstGeom>
      </xdr:spPr>
    </xdr:pic>
    <xdr:clientData/>
  </xdr:twoCellAnchor>
  <xdr:twoCellAnchor>
    <xdr:from>
      <xdr:col>0</xdr:col>
      <xdr:colOff>227160</xdr:colOff>
      <xdr:row>323</xdr:row>
      <xdr:rowOff>44280</xdr:rowOff>
    </xdr:from>
    <xdr:to>
      <xdr:col>0</xdr:col>
      <xdr:colOff>1036320</xdr:colOff>
      <xdr:row>327</xdr:row>
      <xdr:rowOff>83820</xdr:rowOff>
    </xdr:to>
    <xdr:pic>
      <xdr:nvPicPr>
        <xdr:cNvPr id="330" name="Рисунок 193"/>
        <xdr:cNvPicPr/>
      </xdr:nvPicPr>
      <xdr:blipFill>
        <a:blip xmlns:r="http://schemas.openxmlformats.org/officeDocument/2006/relationships" r:embed="rId146"/>
        <a:stretch/>
      </xdr:blipFill>
      <xdr:spPr>
        <a:xfrm>
          <a:off x="227160" y="57537180"/>
          <a:ext cx="809160" cy="7710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232410</xdr:colOff>
      <xdr:row>49</xdr:row>
      <xdr:rowOff>144780</xdr:rowOff>
    </xdr:from>
    <xdr:to>
      <xdr:col>0</xdr:col>
      <xdr:colOff>889635</xdr:colOff>
      <xdr:row>53</xdr:row>
      <xdr:rowOff>116205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" y="9243060"/>
          <a:ext cx="657225" cy="657225"/>
        </a:xfrm>
        <a:prstGeom prst="rect">
          <a:avLst/>
        </a:prstGeom>
      </xdr:spPr>
    </xdr:pic>
    <xdr:clientData/>
  </xdr:twoCellAnchor>
  <xdr:twoCellAnchor>
    <xdr:from>
      <xdr:col>0</xdr:col>
      <xdr:colOff>937260</xdr:colOff>
      <xdr:row>49</xdr:row>
      <xdr:rowOff>131445</xdr:rowOff>
    </xdr:from>
    <xdr:to>
      <xdr:col>0</xdr:col>
      <xdr:colOff>1682115</xdr:colOff>
      <xdr:row>53</xdr:row>
      <xdr:rowOff>131445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" y="9229725"/>
          <a:ext cx="744855" cy="685800"/>
        </a:xfrm>
        <a:prstGeom prst="rect">
          <a:avLst/>
        </a:prstGeom>
      </xdr:spPr>
    </xdr:pic>
    <xdr:clientData/>
  </xdr:twoCellAnchor>
  <xdr:twoCellAnchor>
    <xdr:from>
      <xdr:col>0</xdr:col>
      <xdr:colOff>485775</xdr:colOff>
      <xdr:row>284</xdr:row>
      <xdr:rowOff>47625</xdr:rowOff>
    </xdr:from>
    <xdr:to>
      <xdr:col>0</xdr:col>
      <xdr:colOff>1495425</xdr:colOff>
      <xdr:row>288</xdr:row>
      <xdr:rowOff>114300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50225325"/>
          <a:ext cx="1009650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57150</xdr:rowOff>
    </xdr:from>
    <xdr:to>
      <xdr:col>1</xdr:col>
      <xdr:colOff>15820</xdr:colOff>
      <xdr:row>18</xdr:row>
      <xdr:rowOff>152400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3181350"/>
          <a:ext cx="2158945" cy="819150"/>
        </a:xfrm>
        <a:prstGeom prst="rect">
          <a:avLst/>
        </a:prstGeom>
      </xdr:spPr>
    </xdr:pic>
    <xdr:clientData/>
  </xdr:twoCellAnchor>
  <xdr:twoCellAnchor>
    <xdr:from>
      <xdr:col>0</xdr:col>
      <xdr:colOff>379440</xdr:colOff>
      <xdr:row>454</xdr:row>
      <xdr:rowOff>162360</xdr:rowOff>
    </xdr:from>
    <xdr:to>
      <xdr:col>0</xdr:col>
      <xdr:colOff>836280</xdr:colOff>
      <xdr:row>458</xdr:row>
      <xdr:rowOff>176400</xdr:rowOff>
    </xdr:to>
    <xdr:pic>
      <xdr:nvPicPr>
        <xdr:cNvPr id="363" name="Рисунок 187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379440" y="100527285"/>
          <a:ext cx="456840" cy="7474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1129680</xdr:colOff>
      <xdr:row>454</xdr:row>
      <xdr:rowOff>141120</xdr:rowOff>
    </xdr:from>
    <xdr:to>
      <xdr:col>0</xdr:col>
      <xdr:colOff>1585080</xdr:colOff>
      <xdr:row>458</xdr:row>
      <xdr:rowOff>152640</xdr:rowOff>
    </xdr:to>
    <xdr:pic>
      <xdr:nvPicPr>
        <xdr:cNvPr id="364" name="Рисунок 188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1129680" y="100506045"/>
          <a:ext cx="455400" cy="7449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379440</xdr:colOff>
      <xdr:row>454</xdr:row>
      <xdr:rowOff>162360</xdr:rowOff>
    </xdr:from>
    <xdr:to>
      <xdr:col>0</xdr:col>
      <xdr:colOff>836280</xdr:colOff>
      <xdr:row>458</xdr:row>
      <xdr:rowOff>176400</xdr:rowOff>
    </xdr:to>
    <xdr:pic>
      <xdr:nvPicPr>
        <xdr:cNvPr id="365" name="Рисунок 187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379440" y="100527285"/>
          <a:ext cx="456840" cy="7474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1129680</xdr:colOff>
      <xdr:row>454</xdr:row>
      <xdr:rowOff>141120</xdr:rowOff>
    </xdr:from>
    <xdr:to>
      <xdr:col>0</xdr:col>
      <xdr:colOff>1585080</xdr:colOff>
      <xdr:row>458</xdr:row>
      <xdr:rowOff>152640</xdr:rowOff>
    </xdr:to>
    <xdr:pic>
      <xdr:nvPicPr>
        <xdr:cNvPr id="376" name="Рисунок 188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1129680" y="100506045"/>
          <a:ext cx="455400" cy="7449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400050</xdr:colOff>
      <xdr:row>459</xdr:row>
      <xdr:rowOff>152400</xdr:rowOff>
    </xdr:from>
    <xdr:to>
      <xdr:col>0</xdr:col>
      <xdr:colOff>819150</xdr:colOff>
      <xdr:row>463</xdr:row>
      <xdr:rowOff>133350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517325"/>
          <a:ext cx="419100" cy="714375"/>
        </a:xfrm>
        <a:prstGeom prst="rect">
          <a:avLst/>
        </a:prstGeom>
      </xdr:spPr>
    </xdr:pic>
    <xdr:clientData/>
  </xdr:twoCellAnchor>
  <xdr:twoCellAnchor>
    <xdr:from>
      <xdr:col>0</xdr:col>
      <xdr:colOff>978675</xdr:colOff>
      <xdr:row>460</xdr:row>
      <xdr:rowOff>7125</xdr:rowOff>
    </xdr:from>
    <xdr:to>
      <xdr:col>0</xdr:col>
      <xdr:colOff>1371600</xdr:colOff>
      <xdr:row>463</xdr:row>
      <xdr:rowOff>133959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675" y="100562550"/>
          <a:ext cx="392925" cy="66975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388</xdr:row>
      <xdr:rowOff>19050</xdr:rowOff>
    </xdr:from>
    <xdr:to>
      <xdr:col>0</xdr:col>
      <xdr:colOff>914400</xdr:colOff>
      <xdr:row>391</xdr:row>
      <xdr:rowOff>104775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7534750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1007250</xdr:colOff>
      <xdr:row>388</xdr:row>
      <xdr:rowOff>57149</xdr:rowOff>
    </xdr:from>
    <xdr:to>
      <xdr:col>0</xdr:col>
      <xdr:colOff>1771650</xdr:colOff>
      <xdr:row>391</xdr:row>
      <xdr:rowOff>133349</xdr:rowOff>
    </xdr:to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36" b="9968"/>
        <a:stretch/>
      </xdr:blipFill>
      <xdr:spPr>
        <a:xfrm>
          <a:off x="1007250" y="87572849"/>
          <a:ext cx="764400" cy="619125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429</xdr:row>
      <xdr:rowOff>28575</xdr:rowOff>
    </xdr:from>
    <xdr:to>
      <xdr:col>0</xdr:col>
      <xdr:colOff>814579</xdr:colOff>
      <xdr:row>434</xdr:row>
      <xdr:rowOff>85374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4964250"/>
          <a:ext cx="519304" cy="961674"/>
        </a:xfrm>
        <a:prstGeom prst="rect">
          <a:avLst/>
        </a:prstGeom>
      </xdr:spPr>
    </xdr:pic>
    <xdr:clientData/>
  </xdr:twoCellAnchor>
  <xdr:twoCellAnchor>
    <xdr:from>
      <xdr:col>0</xdr:col>
      <xdr:colOff>931049</xdr:colOff>
      <xdr:row>429</xdr:row>
      <xdr:rowOff>35700</xdr:rowOff>
    </xdr:from>
    <xdr:to>
      <xdr:col>0</xdr:col>
      <xdr:colOff>1457325</xdr:colOff>
      <xdr:row>434</xdr:row>
      <xdr:rowOff>70603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49" y="94971375"/>
          <a:ext cx="526276" cy="939778"/>
        </a:xfrm>
        <a:prstGeom prst="rect">
          <a:avLst/>
        </a:prstGeom>
      </xdr:spPr>
    </xdr:pic>
    <xdr:clientData/>
  </xdr:twoCellAnchor>
  <xdr:twoCellAnchor>
    <xdr:from>
      <xdr:col>0</xdr:col>
      <xdr:colOff>1047750</xdr:colOff>
      <xdr:row>753</xdr:row>
      <xdr:rowOff>57150</xdr:rowOff>
    </xdr:from>
    <xdr:to>
      <xdr:col>0</xdr:col>
      <xdr:colOff>2038350</xdr:colOff>
      <xdr:row>758</xdr:row>
      <xdr:rowOff>95250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73316900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64275</xdr:colOff>
      <xdr:row>753</xdr:row>
      <xdr:rowOff>35700</xdr:rowOff>
    </xdr:from>
    <xdr:to>
      <xdr:col>0</xdr:col>
      <xdr:colOff>990503</xdr:colOff>
      <xdr:row>758</xdr:row>
      <xdr:rowOff>104775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5" y="173295450"/>
          <a:ext cx="926228" cy="1021575"/>
        </a:xfrm>
        <a:prstGeom prst="rect">
          <a:avLst/>
        </a:prstGeom>
      </xdr:spPr>
    </xdr:pic>
    <xdr:clientData/>
  </xdr:twoCellAnchor>
  <xdr:twoCellAnchor>
    <xdr:from>
      <xdr:col>0</xdr:col>
      <xdr:colOff>514350</xdr:colOff>
      <xdr:row>496</xdr:row>
      <xdr:rowOff>47625</xdr:rowOff>
    </xdr:from>
    <xdr:to>
      <xdr:col>0</xdr:col>
      <xdr:colOff>1524000</xdr:colOff>
      <xdr:row>501</xdr:row>
      <xdr:rowOff>152400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3623725"/>
          <a:ext cx="1009650" cy="1009650"/>
        </a:xfrm>
        <a:prstGeom prst="rect">
          <a:avLst/>
        </a:prstGeom>
      </xdr:spPr>
    </xdr:pic>
    <xdr:clientData/>
  </xdr:twoCellAnchor>
  <xdr:twoCellAnchor>
    <xdr:from>
      <xdr:col>0</xdr:col>
      <xdr:colOff>1082040</xdr:colOff>
      <xdr:row>345</xdr:row>
      <xdr:rowOff>167640</xdr:rowOff>
    </xdr:from>
    <xdr:to>
      <xdr:col>0</xdr:col>
      <xdr:colOff>1943100</xdr:colOff>
      <xdr:row>350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" y="69364860"/>
          <a:ext cx="861060" cy="861060"/>
        </a:xfrm>
        <a:prstGeom prst="rect">
          <a:avLst/>
        </a:prstGeom>
      </xdr:spPr>
    </xdr:pic>
    <xdr:clientData/>
  </xdr:twoCellAnchor>
  <xdr:twoCellAnchor>
    <xdr:from>
      <xdr:col>0</xdr:col>
      <xdr:colOff>1348740</xdr:colOff>
      <xdr:row>565</xdr:row>
      <xdr:rowOff>45720</xdr:rowOff>
    </xdr:from>
    <xdr:to>
      <xdr:col>0</xdr:col>
      <xdr:colOff>1996440</xdr:colOff>
      <xdr:row>569</xdr:row>
      <xdr:rowOff>22860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2435078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922020</xdr:colOff>
      <xdr:row>56</xdr:row>
      <xdr:rowOff>60960</xdr:rowOff>
    </xdr:from>
    <xdr:to>
      <xdr:col>0</xdr:col>
      <xdr:colOff>1752600</xdr:colOff>
      <xdr:row>61</xdr:row>
      <xdr:rowOff>15240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10370820"/>
          <a:ext cx="830580" cy="830580"/>
        </a:xfrm>
        <a:prstGeom prst="rect">
          <a:avLst/>
        </a:prstGeom>
      </xdr:spPr>
    </xdr:pic>
    <xdr:clientData/>
  </xdr:twoCellAnchor>
  <xdr:twoCellAnchor>
    <xdr:from>
      <xdr:col>0</xdr:col>
      <xdr:colOff>165240</xdr:colOff>
      <xdr:row>56</xdr:row>
      <xdr:rowOff>43320</xdr:rowOff>
    </xdr:from>
    <xdr:to>
      <xdr:col>0</xdr:col>
      <xdr:colOff>975360</xdr:colOff>
      <xdr:row>60</xdr:row>
      <xdr:rowOff>152400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40" y="10353180"/>
          <a:ext cx="810120" cy="810120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151</xdr:row>
      <xdr:rowOff>160020</xdr:rowOff>
    </xdr:from>
    <xdr:to>
      <xdr:col>0</xdr:col>
      <xdr:colOff>1638300</xdr:colOff>
      <xdr:row>157</xdr:row>
      <xdr:rowOff>114300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630424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41</xdr:row>
      <xdr:rowOff>7620</xdr:rowOff>
    </xdr:from>
    <xdr:to>
      <xdr:col>0</xdr:col>
      <xdr:colOff>1463345</xdr:colOff>
      <xdr:row>46</xdr:row>
      <xdr:rowOff>76200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6362700"/>
          <a:ext cx="891845" cy="101346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70</xdr:row>
      <xdr:rowOff>22860</xdr:rowOff>
    </xdr:from>
    <xdr:to>
      <xdr:col>0</xdr:col>
      <xdr:colOff>1371600</xdr:colOff>
      <xdr:row>75</xdr:row>
      <xdr:rowOff>24994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2786360"/>
          <a:ext cx="1341120" cy="878434"/>
        </a:xfrm>
        <a:prstGeom prst="rect">
          <a:avLst/>
        </a:prstGeom>
      </xdr:spPr>
    </xdr:pic>
    <xdr:clientData/>
  </xdr:twoCellAnchor>
  <xdr:twoCellAnchor>
    <xdr:from>
      <xdr:col>0</xdr:col>
      <xdr:colOff>1432560</xdr:colOff>
      <xdr:row>70</xdr:row>
      <xdr:rowOff>30480</xdr:rowOff>
    </xdr:from>
    <xdr:to>
      <xdr:col>0</xdr:col>
      <xdr:colOff>2128114</xdr:colOff>
      <xdr:row>75</xdr:row>
      <xdr:rowOff>7620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2793980"/>
          <a:ext cx="695554" cy="853440"/>
        </a:xfrm>
        <a:prstGeom prst="rect">
          <a:avLst/>
        </a:prstGeom>
      </xdr:spPr>
    </xdr:pic>
    <xdr:clientData/>
  </xdr:twoCellAnchor>
  <xdr:twoCellAnchor>
    <xdr:from>
      <xdr:col>0</xdr:col>
      <xdr:colOff>426720</xdr:colOff>
      <xdr:row>109</xdr:row>
      <xdr:rowOff>76200</xdr:rowOff>
    </xdr:from>
    <xdr:to>
      <xdr:col>0</xdr:col>
      <xdr:colOff>1562100</xdr:colOff>
      <xdr:row>114</xdr:row>
      <xdr:rowOff>60389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19446240"/>
          <a:ext cx="1135380" cy="936689"/>
        </a:xfrm>
        <a:prstGeom prst="rect">
          <a:avLst/>
        </a:prstGeom>
      </xdr:spPr>
    </xdr:pic>
    <xdr:clientData/>
  </xdr:twoCellAnchor>
  <xdr:twoCellAnchor>
    <xdr:from>
      <xdr:col>0</xdr:col>
      <xdr:colOff>297180</xdr:colOff>
      <xdr:row>116</xdr:row>
      <xdr:rowOff>76200</xdr:rowOff>
    </xdr:from>
    <xdr:to>
      <xdr:col>0</xdr:col>
      <xdr:colOff>1821180</xdr:colOff>
      <xdr:row>122</xdr:row>
      <xdr:rowOff>7620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20779740"/>
          <a:ext cx="1524000" cy="1074420"/>
        </a:xfrm>
        <a:prstGeom prst="rect">
          <a:avLst/>
        </a:prstGeom>
      </xdr:spPr>
    </xdr:pic>
    <xdr:clientData/>
  </xdr:twoCellAnchor>
  <xdr:twoCellAnchor>
    <xdr:from>
      <xdr:col>0</xdr:col>
      <xdr:colOff>1035600</xdr:colOff>
      <xdr:row>186</xdr:row>
      <xdr:rowOff>181140</xdr:rowOff>
    </xdr:from>
    <xdr:to>
      <xdr:col>0</xdr:col>
      <xdr:colOff>1935480</xdr:colOff>
      <xdr:row>192</xdr:row>
      <xdr:rowOff>7620</xdr:rowOff>
    </xdr:to>
    <xdr:pic>
      <xdr:nvPicPr>
        <xdr:cNvPr id="321" name="Рисунок 76"/>
        <xdr:cNvPicPr/>
      </xdr:nvPicPr>
      <xdr:blipFill>
        <a:blip xmlns:r="http://schemas.openxmlformats.org/officeDocument/2006/relationships" r:embed="rId172"/>
        <a:stretch/>
      </xdr:blipFill>
      <xdr:spPr>
        <a:xfrm>
          <a:off x="1035600" y="32931900"/>
          <a:ext cx="899880" cy="923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10980</xdr:colOff>
      <xdr:row>187</xdr:row>
      <xdr:rowOff>34800</xdr:rowOff>
    </xdr:from>
    <xdr:to>
      <xdr:col>0</xdr:col>
      <xdr:colOff>883920</xdr:colOff>
      <xdr:row>191</xdr:row>
      <xdr:rowOff>160020</xdr:rowOff>
    </xdr:to>
    <xdr:pic>
      <xdr:nvPicPr>
        <xdr:cNvPr id="324" name="Рисунок 89"/>
        <xdr:cNvPicPr/>
      </xdr:nvPicPr>
      <xdr:blipFill>
        <a:blip xmlns:r="http://schemas.openxmlformats.org/officeDocument/2006/relationships" r:embed="rId173"/>
        <a:stretch/>
      </xdr:blipFill>
      <xdr:spPr>
        <a:xfrm>
          <a:off x="10980" y="32968440"/>
          <a:ext cx="872940" cy="8567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1030110</xdr:colOff>
      <xdr:row>194</xdr:row>
      <xdr:rowOff>106185</xdr:rowOff>
    </xdr:from>
    <xdr:to>
      <xdr:col>0</xdr:col>
      <xdr:colOff>2070705</xdr:colOff>
      <xdr:row>199</xdr:row>
      <xdr:rowOff>40005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110" y="34319985"/>
          <a:ext cx="1040595" cy="848220"/>
        </a:xfrm>
        <a:prstGeom prst="rect">
          <a:avLst/>
        </a:prstGeom>
      </xdr:spPr>
    </xdr:pic>
    <xdr:clientData/>
  </xdr:twoCellAnchor>
  <xdr:twoCellAnchor>
    <xdr:from>
      <xdr:col>0</xdr:col>
      <xdr:colOff>1906</xdr:colOff>
      <xdr:row>194</xdr:row>
      <xdr:rowOff>64769</xdr:rowOff>
    </xdr:from>
    <xdr:to>
      <xdr:col>0</xdr:col>
      <xdr:colOff>1039222</xdr:colOff>
      <xdr:row>199</xdr:row>
      <xdr:rowOff>43814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" y="34278569"/>
          <a:ext cx="1037316" cy="893445"/>
        </a:xfrm>
        <a:prstGeom prst="rect">
          <a:avLst/>
        </a:prstGeom>
      </xdr:spPr>
    </xdr:pic>
    <xdr:clientData/>
  </xdr:twoCellAnchor>
  <xdr:twoCellAnchor>
    <xdr:from>
      <xdr:col>0</xdr:col>
      <xdr:colOff>449580</xdr:colOff>
      <xdr:row>201</xdr:row>
      <xdr:rowOff>0</xdr:rowOff>
    </xdr:from>
    <xdr:to>
      <xdr:col>0</xdr:col>
      <xdr:colOff>1508760</xdr:colOff>
      <xdr:row>206</xdr:row>
      <xdr:rowOff>144780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35493960"/>
          <a:ext cx="1059180" cy="105918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208</xdr:row>
      <xdr:rowOff>60960</xdr:rowOff>
    </xdr:from>
    <xdr:to>
      <xdr:col>0</xdr:col>
      <xdr:colOff>960120</xdr:colOff>
      <xdr:row>213</xdr:row>
      <xdr:rowOff>7620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36835080"/>
          <a:ext cx="861060" cy="861060"/>
        </a:xfrm>
        <a:prstGeom prst="rect">
          <a:avLst/>
        </a:prstGeom>
      </xdr:spPr>
    </xdr:pic>
    <xdr:clientData/>
  </xdr:twoCellAnchor>
  <xdr:twoCellAnchor>
    <xdr:from>
      <xdr:col>0</xdr:col>
      <xdr:colOff>927240</xdr:colOff>
      <xdr:row>208</xdr:row>
      <xdr:rowOff>12840</xdr:rowOff>
    </xdr:from>
    <xdr:to>
      <xdr:col>0</xdr:col>
      <xdr:colOff>1828800</xdr:colOff>
      <xdr:row>213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240" y="36786960"/>
          <a:ext cx="901560" cy="901560"/>
        </a:xfrm>
        <a:prstGeom prst="rect">
          <a:avLst/>
        </a:prstGeom>
      </xdr:spPr>
    </xdr:pic>
    <xdr:clientData/>
  </xdr:twoCellAnchor>
  <xdr:twoCellAnchor>
    <xdr:from>
      <xdr:col>0</xdr:col>
      <xdr:colOff>1089660</xdr:colOff>
      <xdr:row>215</xdr:row>
      <xdr:rowOff>15240</xdr:rowOff>
    </xdr:from>
    <xdr:to>
      <xdr:col>0</xdr:col>
      <xdr:colOff>2034540</xdr:colOff>
      <xdr:row>220</xdr:row>
      <xdr:rowOff>45720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" y="37520880"/>
          <a:ext cx="944880" cy="944880"/>
        </a:xfrm>
        <a:prstGeom prst="rect">
          <a:avLst/>
        </a:prstGeom>
      </xdr:spPr>
    </xdr:pic>
    <xdr:clientData/>
  </xdr:twoCellAnchor>
  <xdr:twoCellAnchor>
    <xdr:from>
      <xdr:col>0</xdr:col>
      <xdr:colOff>150000</xdr:colOff>
      <xdr:row>215</xdr:row>
      <xdr:rowOff>20460</xdr:rowOff>
    </xdr:from>
    <xdr:to>
      <xdr:col>0</xdr:col>
      <xdr:colOff>1082040</xdr:colOff>
      <xdr:row>220</xdr:row>
      <xdr:rowOff>38100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37526100"/>
          <a:ext cx="932040" cy="932040"/>
        </a:xfrm>
        <a:prstGeom prst="rect">
          <a:avLst/>
        </a:prstGeom>
      </xdr:spPr>
    </xdr:pic>
    <xdr:clientData/>
  </xdr:twoCellAnchor>
  <xdr:twoCellAnchor>
    <xdr:from>
      <xdr:col>0</xdr:col>
      <xdr:colOff>518160</xdr:colOff>
      <xdr:row>95</xdr:row>
      <xdr:rowOff>178764</xdr:rowOff>
    </xdr:from>
    <xdr:to>
      <xdr:col>0</xdr:col>
      <xdr:colOff>1597645</xdr:colOff>
      <xdr:row>100</xdr:row>
      <xdr:rowOff>160019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16310304"/>
          <a:ext cx="1079485" cy="933755"/>
        </a:xfrm>
        <a:prstGeom prst="rect">
          <a:avLst/>
        </a:prstGeom>
      </xdr:spPr>
    </xdr:pic>
    <xdr:clientData/>
  </xdr:twoCellAnchor>
  <xdr:twoCellAnchor>
    <xdr:from>
      <xdr:col>0</xdr:col>
      <xdr:colOff>594360</xdr:colOff>
      <xdr:row>222</xdr:row>
      <xdr:rowOff>0</xdr:rowOff>
    </xdr:from>
    <xdr:to>
      <xdr:col>0</xdr:col>
      <xdr:colOff>1623060</xdr:colOff>
      <xdr:row>227</xdr:row>
      <xdr:rowOff>114300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38785800"/>
          <a:ext cx="1028700" cy="1028700"/>
        </a:xfrm>
        <a:prstGeom prst="rect">
          <a:avLst/>
        </a:prstGeom>
      </xdr:spPr>
    </xdr:pic>
    <xdr:clientData/>
  </xdr:twoCellAnchor>
  <xdr:twoCellAnchor>
    <xdr:from>
      <xdr:col>0</xdr:col>
      <xdr:colOff>480060</xdr:colOff>
      <xdr:row>249</xdr:row>
      <xdr:rowOff>175259</xdr:rowOff>
    </xdr:from>
    <xdr:to>
      <xdr:col>0</xdr:col>
      <xdr:colOff>1577340</xdr:colOff>
      <xdr:row>254</xdr:row>
      <xdr:rowOff>127710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" y="43952159"/>
          <a:ext cx="1097280" cy="866851"/>
        </a:xfrm>
        <a:prstGeom prst="rect">
          <a:avLst/>
        </a:prstGeom>
      </xdr:spPr>
    </xdr:pic>
    <xdr:clientData/>
  </xdr:twoCellAnchor>
  <xdr:twoCellAnchor>
    <xdr:from>
      <xdr:col>0</xdr:col>
      <xdr:colOff>274785</xdr:colOff>
      <xdr:row>264</xdr:row>
      <xdr:rowOff>38700</xdr:rowOff>
    </xdr:from>
    <xdr:to>
      <xdr:col>0</xdr:col>
      <xdr:colOff>1136625</xdr:colOff>
      <xdr:row>269</xdr:row>
      <xdr:rowOff>59940</xdr:rowOff>
    </xdr:to>
    <xdr:pic>
      <xdr:nvPicPr>
        <xdr:cNvPr id="303" name="Рисунок 183"/>
        <xdr:cNvPicPr/>
      </xdr:nvPicPr>
      <xdr:blipFill>
        <a:blip xmlns:r="http://schemas.openxmlformats.org/officeDocument/2006/relationships" r:embed="rId184"/>
        <a:stretch/>
      </xdr:blipFill>
      <xdr:spPr>
        <a:xfrm>
          <a:off x="274785" y="46558800"/>
          <a:ext cx="861840" cy="935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1129620</xdr:colOff>
      <xdr:row>264</xdr:row>
      <xdr:rowOff>64935</xdr:rowOff>
    </xdr:from>
    <xdr:to>
      <xdr:col>0</xdr:col>
      <xdr:colOff>1950825</xdr:colOff>
      <xdr:row>269</xdr:row>
      <xdr:rowOff>40095</xdr:rowOff>
    </xdr:to>
    <xdr:pic>
      <xdr:nvPicPr>
        <xdr:cNvPr id="305" name="Рисунок 184"/>
        <xdr:cNvPicPr/>
      </xdr:nvPicPr>
      <xdr:blipFill>
        <a:blip xmlns:r="http://schemas.openxmlformats.org/officeDocument/2006/relationships" r:embed="rId185"/>
        <a:stretch/>
      </xdr:blipFill>
      <xdr:spPr>
        <a:xfrm>
          <a:off x="1129620" y="46585035"/>
          <a:ext cx="821205" cy="889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975360</xdr:colOff>
      <xdr:row>270</xdr:row>
      <xdr:rowOff>167640</xdr:rowOff>
    </xdr:from>
    <xdr:to>
      <xdr:col>0</xdr:col>
      <xdr:colOff>1889760</xdr:colOff>
      <xdr:row>275</xdr:row>
      <xdr:rowOff>167640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" y="4778502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28080</xdr:colOff>
      <xdr:row>271</xdr:row>
      <xdr:rowOff>5220</xdr:rowOff>
    </xdr:from>
    <xdr:to>
      <xdr:col>0</xdr:col>
      <xdr:colOff>906780</xdr:colOff>
      <xdr:row>275</xdr:row>
      <xdr:rowOff>152400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0" y="47805480"/>
          <a:ext cx="878700" cy="87870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257</xdr:row>
      <xdr:rowOff>38100</xdr:rowOff>
    </xdr:from>
    <xdr:to>
      <xdr:col>0</xdr:col>
      <xdr:colOff>1074420</xdr:colOff>
      <xdr:row>262</xdr:row>
      <xdr:rowOff>99060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45278040"/>
          <a:ext cx="975360" cy="975360"/>
        </a:xfrm>
        <a:prstGeom prst="rect">
          <a:avLst/>
        </a:prstGeom>
      </xdr:spPr>
    </xdr:pic>
    <xdr:clientData/>
  </xdr:twoCellAnchor>
  <xdr:twoCellAnchor>
    <xdr:from>
      <xdr:col>0</xdr:col>
      <xdr:colOff>1079640</xdr:colOff>
      <xdr:row>257</xdr:row>
      <xdr:rowOff>66180</xdr:rowOff>
    </xdr:from>
    <xdr:to>
      <xdr:col>0</xdr:col>
      <xdr:colOff>2034540</xdr:colOff>
      <xdr:row>262</xdr:row>
      <xdr:rowOff>106680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40" y="45306120"/>
          <a:ext cx="954900" cy="95490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298</xdr:row>
      <xdr:rowOff>15240</xdr:rowOff>
    </xdr:from>
    <xdr:to>
      <xdr:col>0</xdr:col>
      <xdr:colOff>1074420</xdr:colOff>
      <xdr:row>303</xdr:row>
      <xdr:rowOff>91440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52913280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579120</xdr:colOff>
      <xdr:row>305</xdr:row>
      <xdr:rowOff>7620</xdr:rowOff>
    </xdr:from>
    <xdr:to>
      <xdr:col>0</xdr:col>
      <xdr:colOff>1562100</xdr:colOff>
      <xdr:row>310</xdr:row>
      <xdr:rowOff>76200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54185820"/>
          <a:ext cx="982980" cy="982980"/>
        </a:xfrm>
        <a:prstGeom prst="rect">
          <a:avLst/>
        </a:prstGeom>
      </xdr:spPr>
    </xdr:pic>
    <xdr:clientData/>
  </xdr:twoCellAnchor>
  <xdr:twoCellAnchor>
    <xdr:from>
      <xdr:col>0</xdr:col>
      <xdr:colOff>1066800</xdr:colOff>
      <xdr:row>298</xdr:row>
      <xdr:rowOff>15240</xdr:rowOff>
    </xdr:from>
    <xdr:to>
      <xdr:col>0</xdr:col>
      <xdr:colOff>2042160</xdr:colOff>
      <xdr:row>303</xdr:row>
      <xdr:rowOff>76200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2913280"/>
          <a:ext cx="975360" cy="975360"/>
        </a:xfrm>
        <a:prstGeom prst="rect">
          <a:avLst/>
        </a:prstGeom>
      </xdr:spPr>
    </xdr:pic>
    <xdr:clientData/>
  </xdr:twoCellAnchor>
  <xdr:twoCellAnchor>
    <xdr:from>
      <xdr:col>0</xdr:col>
      <xdr:colOff>274320</xdr:colOff>
      <xdr:row>311</xdr:row>
      <xdr:rowOff>144780</xdr:rowOff>
    </xdr:from>
    <xdr:to>
      <xdr:col>0</xdr:col>
      <xdr:colOff>1036320</xdr:colOff>
      <xdr:row>315</xdr:row>
      <xdr:rowOff>167640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5542026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960120</xdr:colOff>
      <xdr:row>328</xdr:row>
      <xdr:rowOff>160020</xdr:rowOff>
    </xdr:from>
    <xdr:to>
      <xdr:col>0</xdr:col>
      <xdr:colOff>1729740</xdr:colOff>
      <xdr:row>333</xdr:row>
      <xdr:rowOff>15240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58567320"/>
          <a:ext cx="769620" cy="769620"/>
        </a:xfrm>
        <a:prstGeom prst="rect">
          <a:avLst/>
        </a:prstGeom>
      </xdr:spPr>
    </xdr:pic>
    <xdr:clientData/>
  </xdr:twoCellAnchor>
  <xdr:twoCellAnchor>
    <xdr:from>
      <xdr:col>0</xdr:col>
      <xdr:colOff>180480</xdr:colOff>
      <xdr:row>328</xdr:row>
      <xdr:rowOff>172860</xdr:rowOff>
    </xdr:from>
    <xdr:to>
      <xdr:col>0</xdr:col>
      <xdr:colOff>914400</xdr:colOff>
      <xdr:row>332</xdr:row>
      <xdr:rowOff>175260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80" y="58526820"/>
          <a:ext cx="733920" cy="733920"/>
        </a:xfrm>
        <a:prstGeom prst="rect">
          <a:avLst/>
        </a:prstGeom>
      </xdr:spPr>
    </xdr:pic>
    <xdr:clientData/>
  </xdr:twoCellAnchor>
  <xdr:twoCellAnchor>
    <xdr:from>
      <xdr:col>0</xdr:col>
      <xdr:colOff>1046760</xdr:colOff>
      <xdr:row>323</xdr:row>
      <xdr:rowOff>40920</xdr:rowOff>
    </xdr:from>
    <xdr:to>
      <xdr:col>0</xdr:col>
      <xdr:colOff>1882140</xdr:colOff>
      <xdr:row>327</xdr:row>
      <xdr:rowOff>144780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60" y="57533820"/>
          <a:ext cx="835380" cy="8353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167640</xdr:rowOff>
    </xdr:from>
    <xdr:to>
      <xdr:col>0</xdr:col>
      <xdr:colOff>853440</xdr:colOff>
      <xdr:row>338</xdr:row>
      <xdr:rowOff>106680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836800"/>
          <a:ext cx="853440" cy="853440"/>
        </a:xfrm>
        <a:prstGeom prst="rect">
          <a:avLst/>
        </a:prstGeom>
      </xdr:spPr>
    </xdr:pic>
    <xdr:clientData/>
  </xdr:twoCellAnchor>
  <xdr:twoCellAnchor>
    <xdr:from>
      <xdr:col>0</xdr:col>
      <xdr:colOff>1407300</xdr:colOff>
      <xdr:row>334</xdr:row>
      <xdr:rowOff>20460</xdr:rowOff>
    </xdr:from>
    <xdr:to>
      <xdr:col>1</xdr:col>
      <xdr:colOff>15240</xdr:colOff>
      <xdr:row>338</xdr:row>
      <xdr:rowOff>99060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300" y="65872500"/>
          <a:ext cx="810120" cy="810120"/>
        </a:xfrm>
        <a:prstGeom prst="rect">
          <a:avLst/>
        </a:prstGeom>
      </xdr:spPr>
    </xdr:pic>
    <xdr:clientData/>
  </xdr:twoCellAnchor>
  <xdr:twoCellAnchor>
    <xdr:from>
      <xdr:col>0</xdr:col>
      <xdr:colOff>711480</xdr:colOff>
      <xdr:row>334</xdr:row>
      <xdr:rowOff>18060</xdr:rowOff>
    </xdr:from>
    <xdr:to>
      <xdr:col>0</xdr:col>
      <xdr:colOff>1562100</xdr:colOff>
      <xdr:row>338</xdr:row>
      <xdr:rowOff>137160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0" y="65870100"/>
          <a:ext cx="850620" cy="850620"/>
        </a:xfrm>
        <a:prstGeom prst="rect">
          <a:avLst/>
        </a:prstGeom>
      </xdr:spPr>
    </xdr:pic>
    <xdr:clientData/>
  </xdr:twoCellAnchor>
  <xdr:twoCellAnchor>
    <xdr:from>
      <xdr:col>0</xdr:col>
      <xdr:colOff>632460</xdr:colOff>
      <xdr:row>339</xdr:row>
      <xdr:rowOff>175260</xdr:rowOff>
    </xdr:from>
    <xdr:to>
      <xdr:col>0</xdr:col>
      <xdr:colOff>1531620</xdr:colOff>
      <xdr:row>344</xdr:row>
      <xdr:rowOff>160020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66941700"/>
          <a:ext cx="899160" cy="899160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514</xdr:row>
      <xdr:rowOff>175260</xdr:rowOff>
    </xdr:from>
    <xdr:to>
      <xdr:col>0</xdr:col>
      <xdr:colOff>998220</xdr:colOff>
      <xdr:row>519</xdr:row>
      <xdr:rowOff>91440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92125800"/>
          <a:ext cx="830580" cy="830580"/>
        </a:xfrm>
        <a:prstGeom prst="rect">
          <a:avLst/>
        </a:prstGeom>
      </xdr:spPr>
    </xdr:pic>
    <xdr:clientData/>
  </xdr:twoCellAnchor>
  <xdr:twoCellAnchor>
    <xdr:from>
      <xdr:col>0</xdr:col>
      <xdr:colOff>1033920</xdr:colOff>
      <xdr:row>514</xdr:row>
      <xdr:rowOff>180480</xdr:rowOff>
    </xdr:from>
    <xdr:to>
      <xdr:col>0</xdr:col>
      <xdr:colOff>1927860</xdr:colOff>
      <xdr:row>519</xdr:row>
      <xdr:rowOff>160020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920" y="92131020"/>
          <a:ext cx="893940" cy="893940"/>
        </a:xfrm>
        <a:prstGeom prst="rect">
          <a:avLst/>
        </a:prstGeom>
      </xdr:spPr>
    </xdr:pic>
    <xdr:clientData/>
  </xdr:twoCellAnchor>
  <xdr:twoCellAnchor>
    <xdr:from>
      <xdr:col>0</xdr:col>
      <xdr:colOff>594360</xdr:colOff>
      <xdr:row>521</xdr:row>
      <xdr:rowOff>0</xdr:rowOff>
    </xdr:from>
    <xdr:to>
      <xdr:col>0</xdr:col>
      <xdr:colOff>1478280</xdr:colOff>
      <xdr:row>525</xdr:row>
      <xdr:rowOff>152400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93230700"/>
          <a:ext cx="883920" cy="883920"/>
        </a:xfrm>
        <a:prstGeom prst="rect">
          <a:avLst/>
        </a:prstGeom>
      </xdr:spPr>
    </xdr:pic>
    <xdr:clientData/>
  </xdr:twoCellAnchor>
  <xdr:twoCellAnchor>
    <xdr:from>
      <xdr:col>0</xdr:col>
      <xdr:colOff>241440</xdr:colOff>
      <xdr:row>533</xdr:row>
      <xdr:rowOff>20460</xdr:rowOff>
    </xdr:from>
    <xdr:to>
      <xdr:col>0</xdr:col>
      <xdr:colOff>1051560</xdr:colOff>
      <xdr:row>537</xdr:row>
      <xdr:rowOff>76200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440" y="95445720"/>
          <a:ext cx="810120" cy="810120"/>
        </a:xfrm>
        <a:prstGeom prst="rect">
          <a:avLst/>
        </a:prstGeom>
      </xdr:spPr>
    </xdr:pic>
    <xdr:clientData/>
  </xdr:twoCellAnchor>
  <xdr:twoCellAnchor>
    <xdr:from>
      <xdr:col>0</xdr:col>
      <xdr:colOff>1077240</xdr:colOff>
      <xdr:row>533</xdr:row>
      <xdr:rowOff>18060</xdr:rowOff>
    </xdr:from>
    <xdr:to>
      <xdr:col>0</xdr:col>
      <xdr:colOff>1912620</xdr:colOff>
      <xdr:row>537</xdr:row>
      <xdr:rowOff>99060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40" y="95443320"/>
          <a:ext cx="835380" cy="835380"/>
        </a:xfrm>
        <a:prstGeom prst="rect">
          <a:avLst/>
        </a:prstGeom>
      </xdr:spPr>
    </xdr:pic>
    <xdr:clientData/>
  </xdr:twoCellAnchor>
  <xdr:twoCellAnchor>
    <xdr:from>
      <xdr:col>0</xdr:col>
      <xdr:colOff>765316</xdr:colOff>
      <xdr:row>527</xdr:row>
      <xdr:rowOff>16650</xdr:rowOff>
    </xdr:from>
    <xdr:to>
      <xdr:col>0</xdr:col>
      <xdr:colOff>1485900</xdr:colOff>
      <xdr:row>531</xdr:row>
      <xdr:rowOff>117848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16" y="93247350"/>
          <a:ext cx="720584" cy="832718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538</xdr:row>
      <xdr:rowOff>175260</xdr:rowOff>
    </xdr:from>
    <xdr:to>
      <xdr:col>0</xdr:col>
      <xdr:colOff>1074420</xdr:colOff>
      <xdr:row>543</xdr:row>
      <xdr:rowOff>121920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96545400"/>
          <a:ext cx="861060" cy="861060"/>
        </a:xfrm>
        <a:prstGeom prst="rect">
          <a:avLst/>
        </a:prstGeom>
      </xdr:spPr>
    </xdr:pic>
    <xdr:clientData/>
  </xdr:twoCellAnchor>
  <xdr:twoCellAnchor>
    <xdr:from>
      <xdr:col>0</xdr:col>
      <xdr:colOff>1056780</xdr:colOff>
      <xdr:row>538</xdr:row>
      <xdr:rowOff>172860</xdr:rowOff>
    </xdr:from>
    <xdr:to>
      <xdr:col>0</xdr:col>
      <xdr:colOff>1844040</xdr:colOff>
      <xdr:row>543</xdr:row>
      <xdr:rowOff>45720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780" y="96543000"/>
          <a:ext cx="787260" cy="787260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582</xdr:row>
      <xdr:rowOff>53340</xdr:rowOff>
    </xdr:from>
    <xdr:to>
      <xdr:col>0</xdr:col>
      <xdr:colOff>952500</xdr:colOff>
      <xdr:row>586</xdr:row>
      <xdr:rowOff>152400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28054100"/>
          <a:ext cx="830580" cy="830580"/>
        </a:xfrm>
        <a:prstGeom prst="rect">
          <a:avLst/>
        </a:prstGeom>
      </xdr:spPr>
    </xdr:pic>
    <xdr:clientData/>
  </xdr:twoCellAnchor>
  <xdr:twoCellAnchor>
    <xdr:from>
      <xdr:col>0</xdr:col>
      <xdr:colOff>883920</xdr:colOff>
      <xdr:row>588</xdr:row>
      <xdr:rowOff>7620</xdr:rowOff>
    </xdr:from>
    <xdr:to>
      <xdr:col>0</xdr:col>
      <xdr:colOff>1783080</xdr:colOff>
      <xdr:row>592</xdr:row>
      <xdr:rowOff>175260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129181860"/>
          <a:ext cx="899160" cy="8991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588</xdr:row>
      <xdr:rowOff>5220</xdr:rowOff>
    </xdr:from>
    <xdr:to>
      <xdr:col>0</xdr:col>
      <xdr:colOff>909180</xdr:colOff>
      <xdr:row>593</xdr:row>
      <xdr:rowOff>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79460"/>
          <a:ext cx="909180" cy="909180"/>
        </a:xfrm>
        <a:prstGeom prst="rect">
          <a:avLst/>
        </a:prstGeom>
      </xdr:spPr>
    </xdr:pic>
    <xdr:clientData/>
  </xdr:twoCellAnchor>
  <xdr:twoCellAnchor>
    <xdr:from>
      <xdr:col>0</xdr:col>
      <xdr:colOff>464820</xdr:colOff>
      <xdr:row>609</xdr:row>
      <xdr:rowOff>15240</xdr:rowOff>
    </xdr:from>
    <xdr:to>
      <xdr:col>0</xdr:col>
      <xdr:colOff>1356360</xdr:colOff>
      <xdr:row>614</xdr:row>
      <xdr:rowOff>7620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" y="133182360"/>
          <a:ext cx="891540" cy="891540"/>
        </a:xfrm>
        <a:prstGeom prst="rect">
          <a:avLst/>
        </a:prstGeom>
      </xdr:spPr>
    </xdr:pic>
    <xdr:clientData/>
  </xdr:twoCellAnchor>
  <xdr:twoCellAnchor>
    <xdr:from>
      <xdr:col>0</xdr:col>
      <xdr:colOff>563880</xdr:colOff>
      <xdr:row>627</xdr:row>
      <xdr:rowOff>152400</xdr:rowOff>
    </xdr:from>
    <xdr:to>
      <xdr:col>0</xdr:col>
      <xdr:colOff>1501140</xdr:colOff>
      <xdr:row>632</xdr:row>
      <xdr:rowOff>167640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136946640"/>
          <a:ext cx="937260" cy="93726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717</xdr:row>
      <xdr:rowOff>76200</xdr:rowOff>
    </xdr:from>
    <xdr:to>
      <xdr:col>0</xdr:col>
      <xdr:colOff>998220</xdr:colOff>
      <xdr:row>722</xdr:row>
      <xdr:rowOff>137160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28397000"/>
          <a:ext cx="899160" cy="899160"/>
        </a:xfrm>
        <a:prstGeom prst="rect">
          <a:avLst/>
        </a:prstGeom>
      </xdr:spPr>
    </xdr:pic>
    <xdr:clientData/>
  </xdr:twoCellAnchor>
  <xdr:twoCellAnchor>
    <xdr:from>
      <xdr:col>0</xdr:col>
      <xdr:colOff>1132980</xdr:colOff>
      <xdr:row>717</xdr:row>
      <xdr:rowOff>96660</xdr:rowOff>
    </xdr:from>
    <xdr:to>
      <xdr:col>0</xdr:col>
      <xdr:colOff>1965960</xdr:colOff>
      <xdr:row>722</xdr:row>
      <xdr:rowOff>91440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980" y="128417460"/>
          <a:ext cx="832980" cy="832980"/>
        </a:xfrm>
        <a:prstGeom prst="rect">
          <a:avLst/>
        </a:prstGeom>
      </xdr:spPr>
    </xdr:pic>
    <xdr:clientData/>
  </xdr:twoCellAnchor>
  <xdr:twoCellAnchor>
    <xdr:from>
      <xdr:col>0</xdr:col>
      <xdr:colOff>678180</xdr:colOff>
      <xdr:row>724</xdr:row>
      <xdr:rowOff>7620</xdr:rowOff>
    </xdr:from>
    <xdr:to>
      <xdr:col>0</xdr:col>
      <xdr:colOff>1562100</xdr:colOff>
      <xdr:row>728</xdr:row>
      <xdr:rowOff>114300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130233420"/>
          <a:ext cx="883920" cy="883920"/>
        </a:xfrm>
        <a:prstGeom prst="rect">
          <a:avLst/>
        </a:prstGeom>
      </xdr:spPr>
    </xdr:pic>
    <xdr:clientData/>
  </xdr:twoCellAnchor>
  <xdr:twoCellAnchor>
    <xdr:from>
      <xdr:col>0</xdr:col>
      <xdr:colOff>1097280</xdr:colOff>
      <xdr:row>729</xdr:row>
      <xdr:rowOff>205740</xdr:rowOff>
    </xdr:from>
    <xdr:to>
      <xdr:col>0</xdr:col>
      <xdr:colOff>2049780</xdr:colOff>
      <xdr:row>734</xdr:row>
      <xdr:rowOff>167640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" y="130660140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127140</xdr:colOff>
      <xdr:row>729</xdr:row>
      <xdr:rowOff>210960</xdr:rowOff>
    </xdr:from>
    <xdr:to>
      <xdr:col>0</xdr:col>
      <xdr:colOff>1028700</xdr:colOff>
      <xdr:row>734</xdr:row>
      <xdr:rowOff>121920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40" y="130665360"/>
          <a:ext cx="901560" cy="901560"/>
        </a:xfrm>
        <a:prstGeom prst="rect">
          <a:avLst/>
        </a:prstGeom>
      </xdr:spPr>
    </xdr:pic>
    <xdr:clientData/>
  </xdr:twoCellAnchor>
  <xdr:twoCellAnchor>
    <xdr:from>
      <xdr:col>0</xdr:col>
      <xdr:colOff>617220</xdr:colOff>
      <xdr:row>633</xdr:row>
      <xdr:rowOff>167640</xdr:rowOff>
    </xdr:from>
    <xdr:to>
      <xdr:col>0</xdr:col>
      <xdr:colOff>1485900</xdr:colOff>
      <xdr:row>638</xdr:row>
      <xdr:rowOff>121920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13873280"/>
          <a:ext cx="868680" cy="868680"/>
        </a:xfrm>
        <a:prstGeom prst="rect">
          <a:avLst/>
        </a:prstGeom>
      </xdr:spPr>
    </xdr:pic>
    <xdr:clientData/>
  </xdr:twoCellAnchor>
  <xdr:twoCellAnchor>
    <xdr:from>
      <xdr:col>0</xdr:col>
      <xdr:colOff>704849</xdr:colOff>
      <xdr:row>772</xdr:row>
      <xdr:rowOff>171449</xdr:rowOff>
    </xdr:from>
    <xdr:to>
      <xdr:col>0</xdr:col>
      <xdr:colOff>1495424</xdr:colOff>
      <xdr:row>777</xdr:row>
      <xdr:rowOff>9524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166866569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134764</xdr:colOff>
      <xdr:row>772</xdr:row>
      <xdr:rowOff>43166</xdr:rowOff>
    </xdr:from>
    <xdr:to>
      <xdr:col>0</xdr:col>
      <xdr:colOff>773073</xdr:colOff>
      <xdr:row>775</xdr:row>
      <xdr:rowOff>117231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2700000">
          <a:off x="131136" y="166741914"/>
          <a:ext cx="645565" cy="638309"/>
        </a:xfrm>
        <a:prstGeom prst="rect">
          <a:avLst/>
        </a:prstGeom>
      </xdr:spPr>
    </xdr:pic>
    <xdr:clientData/>
  </xdr:twoCellAnchor>
  <xdr:twoCellAnchor>
    <xdr:from>
      <xdr:col>0</xdr:col>
      <xdr:colOff>1454075</xdr:colOff>
      <xdr:row>772</xdr:row>
      <xdr:rowOff>130123</xdr:rowOff>
    </xdr:from>
    <xdr:to>
      <xdr:col>0</xdr:col>
      <xdr:colOff>2133295</xdr:colOff>
      <xdr:row>776</xdr:row>
      <xdr:rowOff>74414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2700000">
          <a:off x="1440539" y="166838779"/>
          <a:ext cx="706291" cy="679220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779</xdr:row>
      <xdr:rowOff>0</xdr:rowOff>
    </xdr:from>
    <xdr:to>
      <xdr:col>0</xdr:col>
      <xdr:colOff>982980</xdr:colOff>
      <xdr:row>783</xdr:row>
      <xdr:rowOff>106680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164599620"/>
          <a:ext cx="838200" cy="838200"/>
        </a:xfrm>
        <a:prstGeom prst="rect">
          <a:avLst/>
        </a:prstGeom>
      </xdr:spPr>
    </xdr:pic>
    <xdr:clientData/>
  </xdr:twoCellAnchor>
  <xdr:twoCellAnchor>
    <xdr:from>
      <xdr:col>0</xdr:col>
      <xdr:colOff>1064400</xdr:colOff>
      <xdr:row>778</xdr:row>
      <xdr:rowOff>180480</xdr:rowOff>
    </xdr:from>
    <xdr:to>
      <xdr:col>0</xdr:col>
      <xdr:colOff>1927860</xdr:colOff>
      <xdr:row>783</xdr:row>
      <xdr:rowOff>129540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00" y="164589600"/>
          <a:ext cx="863460" cy="863460"/>
        </a:xfrm>
        <a:prstGeom prst="rect">
          <a:avLst/>
        </a:prstGeom>
      </xdr:spPr>
    </xdr:pic>
    <xdr:clientData/>
  </xdr:twoCellAnchor>
  <xdr:twoCellAnchor>
    <xdr:from>
      <xdr:col>0</xdr:col>
      <xdr:colOff>586740</xdr:colOff>
      <xdr:row>785</xdr:row>
      <xdr:rowOff>7620</xdr:rowOff>
    </xdr:from>
    <xdr:to>
      <xdr:col>0</xdr:col>
      <xdr:colOff>1470660</xdr:colOff>
      <xdr:row>789</xdr:row>
      <xdr:rowOff>160020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165750240"/>
          <a:ext cx="883920" cy="883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1057675</xdr:colOff>
      <xdr:row>116</xdr:row>
      <xdr:rowOff>63492</xdr:rowOff>
    </xdr:from>
    <xdr:to>
      <xdr:col>0</xdr:col>
      <xdr:colOff>2012128</xdr:colOff>
      <xdr:row>122</xdr:row>
      <xdr:rowOff>114300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653" b="1751"/>
        <a:stretch/>
      </xdr:blipFill>
      <xdr:spPr>
        <a:xfrm>
          <a:off x="1057675" y="34147752"/>
          <a:ext cx="954453" cy="1148088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601</xdr:row>
      <xdr:rowOff>38100</xdr:rowOff>
    </xdr:from>
    <xdr:to>
      <xdr:col>0</xdr:col>
      <xdr:colOff>1424813</xdr:colOff>
      <xdr:row>605</xdr:row>
      <xdr:rowOff>57150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56324300"/>
          <a:ext cx="958088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720</xdr:rowOff>
    </xdr:from>
    <xdr:to>
      <xdr:col>0</xdr:col>
      <xdr:colOff>2172120</xdr:colOff>
      <xdr:row>28</xdr:row>
      <xdr:rowOff>59760</xdr:rowOff>
    </xdr:to>
    <xdr:pic>
      <xdr:nvPicPr>
        <xdr:cNvPr id="188" name="Рисунок 65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5921460"/>
          <a:ext cx="2172120" cy="973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418680</xdr:colOff>
      <xdr:row>155</xdr:row>
      <xdr:rowOff>171000</xdr:rowOff>
    </xdr:from>
    <xdr:to>
      <xdr:col>0</xdr:col>
      <xdr:colOff>2091600</xdr:colOff>
      <xdr:row>163</xdr:row>
      <xdr:rowOff>126000</xdr:rowOff>
    </xdr:to>
    <xdr:pic>
      <xdr:nvPicPr>
        <xdr:cNvPr id="192" name="Рисунок 103"/>
        <xdr:cNvPicPr/>
      </xdr:nvPicPr>
      <xdr:blipFill>
        <a:blip xmlns:r="http://schemas.openxmlformats.org/officeDocument/2006/relationships" r:embed="rId4"/>
        <a:stretch/>
      </xdr:blipFill>
      <xdr:spPr>
        <a:xfrm>
          <a:off x="418680" y="48864600"/>
          <a:ext cx="1672920" cy="1444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426825</xdr:colOff>
      <xdr:row>194</xdr:row>
      <xdr:rowOff>39030</xdr:rowOff>
    </xdr:from>
    <xdr:to>
      <xdr:col>0</xdr:col>
      <xdr:colOff>1792665</xdr:colOff>
      <xdr:row>201</xdr:row>
      <xdr:rowOff>159885</xdr:rowOff>
    </xdr:to>
    <xdr:pic>
      <xdr:nvPicPr>
        <xdr:cNvPr id="193" name="Рисунок 104"/>
        <xdr:cNvPicPr/>
      </xdr:nvPicPr>
      <xdr:blipFill>
        <a:blip xmlns:r="http://schemas.openxmlformats.org/officeDocument/2006/relationships" r:embed="rId5"/>
        <a:stretch/>
      </xdr:blipFill>
      <xdr:spPr>
        <a:xfrm>
          <a:off x="426825" y="58398705"/>
          <a:ext cx="1365840" cy="1406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135000</xdr:colOff>
      <xdr:row>271</xdr:row>
      <xdr:rowOff>48240</xdr:rowOff>
    </xdr:from>
    <xdr:to>
      <xdr:col>1</xdr:col>
      <xdr:colOff>136440</xdr:colOff>
      <xdr:row>275</xdr:row>
      <xdr:rowOff>182880</xdr:rowOff>
    </xdr:to>
    <xdr:pic>
      <xdr:nvPicPr>
        <xdr:cNvPr id="196" name="Рисунок 115"/>
        <xdr:cNvPicPr/>
      </xdr:nvPicPr>
      <xdr:blipFill>
        <a:blip xmlns:r="http://schemas.openxmlformats.org/officeDocument/2006/relationships" r:embed="rId6"/>
        <a:stretch/>
      </xdr:blipFill>
      <xdr:spPr>
        <a:xfrm>
          <a:off x="135000" y="71366040"/>
          <a:ext cx="2289240" cy="896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580680</xdr:colOff>
      <xdr:row>543</xdr:row>
      <xdr:rowOff>163080</xdr:rowOff>
    </xdr:from>
    <xdr:to>
      <xdr:col>0</xdr:col>
      <xdr:colOff>1831320</xdr:colOff>
      <xdr:row>549</xdr:row>
      <xdr:rowOff>71280</xdr:rowOff>
    </xdr:to>
    <xdr:pic>
      <xdr:nvPicPr>
        <xdr:cNvPr id="198" name="Рисунок 118"/>
        <xdr:cNvPicPr/>
      </xdr:nvPicPr>
      <xdr:blipFill>
        <a:blip xmlns:r="http://schemas.openxmlformats.org/officeDocument/2006/relationships" r:embed="rId7"/>
        <a:stretch/>
      </xdr:blipFill>
      <xdr:spPr>
        <a:xfrm>
          <a:off x="580680" y="139545360"/>
          <a:ext cx="1250640" cy="1009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568800</xdr:colOff>
      <xdr:row>126</xdr:row>
      <xdr:rowOff>3600</xdr:rowOff>
    </xdr:from>
    <xdr:to>
      <xdr:col>0</xdr:col>
      <xdr:colOff>1847880</xdr:colOff>
      <xdr:row>134</xdr:row>
      <xdr:rowOff>105120</xdr:rowOff>
    </xdr:to>
    <xdr:pic>
      <xdr:nvPicPr>
        <xdr:cNvPr id="204" name="Рисунок 145"/>
        <xdr:cNvPicPr/>
      </xdr:nvPicPr>
      <xdr:blipFill>
        <a:blip xmlns:r="http://schemas.openxmlformats.org/officeDocument/2006/relationships" r:embed="rId8"/>
        <a:stretch/>
      </xdr:blipFill>
      <xdr:spPr>
        <a:xfrm>
          <a:off x="568800" y="44109360"/>
          <a:ext cx="1279080" cy="156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278435</xdr:colOff>
      <xdr:row>47</xdr:row>
      <xdr:rowOff>169716</xdr:rowOff>
    </xdr:from>
    <xdr:to>
      <xdr:col>0</xdr:col>
      <xdr:colOff>2008094</xdr:colOff>
      <xdr:row>53</xdr:row>
      <xdr:rowOff>17930</xdr:rowOff>
    </xdr:to>
    <xdr:pic>
      <xdr:nvPicPr>
        <xdr:cNvPr id="206" name="Рисунок 172"/>
        <xdr:cNvPicPr/>
      </xdr:nvPicPr>
      <xdr:blipFill>
        <a:blip xmlns:r="http://schemas.openxmlformats.org/officeDocument/2006/relationships" r:embed="rId9"/>
        <a:stretch/>
      </xdr:blipFill>
      <xdr:spPr>
        <a:xfrm>
          <a:off x="278435" y="14952516"/>
          <a:ext cx="1729659" cy="9239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658800</xdr:colOff>
      <xdr:row>164</xdr:row>
      <xdr:rowOff>161280</xdr:rowOff>
    </xdr:from>
    <xdr:to>
      <xdr:col>0</xdr:col>
      <xdr:colOff>1704600</xdr:colOff>
      <xdr:row>173</xdr:row>
      <xdr:rowOff>96120</xdr:rowOff>
    </xdr:to>
    <xdr:pic>
      <xdr:nvPicPr>
        <xdr:cNvPr id="226" name="Рисунок 46"/>
        <xdr:cNvPicPr/>
      </xdr:nvPicPr>
      <xdr:blipFill>
        <a:blip xmlns:r="http://schemas.openxmlformats.org/officeDocument/2006/relationships" r:embed="rId10"/>
        <a:stretch/>
      </xdr:blipFill>
      <xdr:spPr>
        <a:xfrm>
          <a:off x="658800" y="50528160"/>
          <a:ext cx="1045800" cy="15865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71718</xdr:colOff>
      <xdr:row>316</xdr:row>
      <xdr:rowOff>82553</xdr:rowOff>
    </xdr:from>
    <xdr:to>
      <xdr:col>0</xdr:col>
      <xdr:colOff>2061883</xdr:colOff>
      <xdr:row>322</xdr:row>
      <xdr:rowOff>38259</xdr:rowOff>
    </xdr:to>
    <xdr:pic>
      <xdr:nvPicPr>
        <xdr:cNvPr id="238" name="Рисунок 22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71718" y="69370765"/>
          <a:ext cx="1990165" cy="10314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645480</xdr:colOff>
      <xdr:row>558</xdr:row>
      <xdr:rowOff>37080</xdr:rowOff>
    </xdr:from>
    <xdr:to>
      <xdr:col>0</xdr:col>
      <xdr:colOff>1737360</xdr:colOff>
      <xdr:row>563</xdr:row>
      <xdr:rowOff>37800</xdr:rowOff>
    </xdr:to>
    <xdr:pic>
      <xdr:nvPicPr>
        <xdr:cNvPr id="242" name="Рисунок 220"/>
        <xdr:cNvPicPr/>
      </xdr:nvPicPr>
      <xdr:blipFill>
        <a:blip xmlns:r="http://schemas.openxmlformats.org/officeDocument/2006/relationships" r:embed="rId12"/>
        <a:stretch/>
      </xdr:blipFill>
      <xdr:spPr>
        <a:xfrm>
          <a:off x="645480" y="140887440"/>
          <a:ext cx="1091880" cy="918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1887480</xdr:colOff>
      <xdr:row>656</xdr:row>
      <xdr:rowOff>40320</xdr:rowOff>
    </xdr:from>
    <xdr:to>
      <xdr:col>1</xdr:col>
      <xdr:colOff>342720</xdr:colOff>
      <xdr:row>659</xdr:row>
      <xdr:rowOff>136800</xdr:rowOff>
    </xdr:to>
    <xdr:pic>
      <xdr:nvPicPr>
        <xdr:cNvPr id="244" name="Рисунок 257"/>
        <xdr:cNvPicPr/>
      </xdr:nvPicPr>
      <xdr:blipFill>
        <a:blip xmlns:r="http://schemas.openxmlformats.org/officeDocument/2006/relationships" r:embed="rId13"/>
        <a:srcRect l="19001263" t="-5494663" r="-19001263" b="3816191"/>
        <a:stretch/>
      </xdr:blipFill>
      <xdr:spPr>
        <a:xfrm>
          <a:off x="1887480" y="138504960"/>
          <a:ext cx="743040" cy="647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1117800</xdr:colOff>
      <xdr:row>657</xdr:row>
      <xdr:rowOff>2520</xdr:rowOff>
    </xdr:from>
    <xdr:to>
      <xdr:col>0</xdr:col>
      <xdr:colOff>1747440</xdr:colOff>
      <xdr:row>659</xdr:row>
      <xdr:rowOff>158760</xdr:rowOff>
    </xdr:to>
    <xdr:pic>
      <xdr:nvPicPr>
        <xdr:cNvPr id="245" name="Рисунок 182"/>
        <xdr:cNvPicPr/>
      </xdr:nvPicPr>
      <xdr:blipFill>
        <a:blip xmlns:r="http://schemas.openxmlformats.org/officeDocument/2006/relationships" r:embed="rId14"/>
        <a:srcRect t="3465000" b="-6519000"/>
        <a:stretch/>
      </xdr:blipFill>
      <xdr:spPr>
        <a:xfrm>
          <a:off x="1117800" y="138650760"/>
          <a:ext cx="629640" cy="523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36389</xdr:colOff>
      <xdr:row>308</xdr:row>
      <xdr:rowOff>30410</xdr:rowOff>
    </xdr:from>
    <xdr:to>
      <xdr:col>0</xdr:col>
      <xdr:colOff>914400</xdr:colOff>
      <xdr:row>312</xdr:row>
      <xdr:rowOff>62753</xdr:rowOff>
    </xdr:to>
    <xdr:pic>
      <xdr:nvPicPr>
        <xdr:cNvPr id="254" name="Рисунок 283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6389" y="67884269"/>
          <a:ext cx="878011" cy="7495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889920</xdr:colOff>
      <xdr:row>497</xdr:row>
      <xdr:rowOff>177840</xdr:rowOff>
    </xdr:from>
    <xdr:to>
      <xdr:col>0</xdr:col>
      <xdr:colOff>1450080</xdr:colOff>
      <xdr:row>505</xdr:row>
      <xdr:rowOff>102960</xdr:rowOff>
    </xdr:to>
    <xdr:pic>
      <xdr:nvPicPr>
        <xdr:cNvPr id="260" name="Рисунок 14"/>
        <xdr:cNvPicPr/>
      </xdr:nvPicPr>
      <xdr:blipFill>
        <a:blip xmlns:r="http://schemas.openxmlformats.org/officeDocument/2006/relationships" r:embed="rId16"/>
        <a:stretch/>
      </xdr:blipFill>
      <xdr:spPr>
        <a:xfrm>
          <a:off x="889920" y="131450400"/>
          <a:ext cx="560160" cy="1414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1111320</xdr:colOff>
      <xdr:row>488</xdr:row>
      <xdr:rowOff>190080</xdr:rowOff>
    </xdr:from>
    <xdr:to>
      <xdr:col>0</xdr:col>
      <xdr:colOff>2087280</xdr:colOff>
      <xdr:row>495</xdr:row>
      <xdr:rowOff>110880</xdr:rowOff>
    </xdr:to>
    <xdr:pic>
      <xdr:nvPicPr>
        <xdr:cNvPr id="261" name="Рисунок 15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111320" y="129738960"/>
          <a:ext cx="975960" cy="127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178200</xdr:colOff>
      <xdr:row>489</xdr:row>
      <xdr:rowOff>23760</xdr:rowOff>
    </xdr:from>
    <xdr:to>
      <xdr:col>0</xdr:col>
      <xdr:colOff>1079280</xdr:colOff>
      <xdr:row>494</xdr:row>
      <xdr:rowOff>24840</xdr:rowOff>
    </xdr:to>
    <xdr:pic>
      <xdr:nvPicPr>
        <xdr:cNvPr id="262" name="Рисунок 16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78200" y="129770640"/>
          <a:ext cx="901080" cy="976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2132640</xdr:colOff>
      <xdr:row>489</xdr:row>
      <xdr:rowOff>1080</xdr:rowOff>
    </xdr:from>
    <xdr:to>
      <xdr:col>2</xdr:col>
      <xdr:colOff>36360</xdr:colOff>
      <xdr:row>495</xdr:row>
      <xdr:rowOff>112320</xdr:rowOff>
    </xdr:to>
    <xdr:pic>
      <xdr:nvPicPr>
        <xdr:cNvPr id="263" name="Рисунок 12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132640" y="129747960"/>
          <a:ext cx="766080" cy="1270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81000</xdr:colOff>
      <xdr:row>390</xdr:row>
      <xdr:rowOff>34200</xdr:rowOff>
    </xdr:from>
    <xdr:to>
      <xdr:col>0</xdr:col>
      <xdr:colOff>801360</xdr:colOff>
      <xdr:row>395</xdr:row>
      <xdr:rowOff>105840</xdr:rowOff>
    </xdr:to>
    <xdr:pic>
      <xdr:nvPicPr>
        <xdr:cNvPr id="269" name="Рисунок 30"/>
        <xdr:cNvPicPr/>
      </xdr:nvPicPr>
      <xdr:blipFill>
        <a:blip xmlns:r="http://schemas.openxmlformats.org/officeDocument/2006/relationships" r:embed="rId20"/>
        <a:stretch/>
      </xdr:blipFill>
      <xdr:spPr>
        <a:xfrm>
          <a:off x="81000" y="106537320"/>
          <a:ext cx="720360" cy="989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337959</xdr:colOff>
      <xdr:row>116</xdr:row>
      <xdr:rowOff>61578</xdr:rowOff>
    </xdr:from>
    <xdr:to>
      <xdr:col>0</xdr:col>
      <xdr:colOff>1058319</xdr:colOff>
      <xdr:row>122</xdr:row>
      <xdr:rowOff>133924</xdr:rowOff>
    </xdr:to>
    <xdr:pic>
      <xdr:nvPicPr>
        <xdr:cNvPr id="271" name="Рисунок 22"/>
        <xdr:cNvPicPr/>
      </xdr:nvPicPr>
      <xdr:blipFill>
        <a:blip xmlns:r="http://schemas.openxmlformats.org/officeDocument/2006/relationships" r:embed="rId21"/>
        <a:stretch/>
      </xdr:blipFill>
      <xdr:spPr>
        <a:xfrm>
          <a:off x="337959" y="34145838"/>
          <a:ext cx="720360" cy="116962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567360</xdr:colOff>
      <xdr:row>280</xdr:row>
      <xdr:rowOff>169200</xdr:rowOff>
    </xdr:from>
    <xdr:to>
      <xdr:col>0</xdr:col>
      <xdr:colOff>1686240</xdr:colOff>
      <xdr:row>286</xdr:row>
      <xdr:rowOff>27360</xdr:rowOff>
    </xdr:to>
    <xdr:pic>
      <xdr:nvPicPr>
        <xdr:cNvPr id="282" name="Рисунок 10"/>
        <xdr:cNvPicPr/>
      </xdr:nvPicPr>
      <xdr:blipFill>
        <a:blip xmlns:r="http://schemas.openxmlformats.org/officeDocument/2006/relationships" r:embed="rId22"/>
        <a:stretch/>
      </xdr:blipFill>
      <xdr:spPr>
        <a:xfrm>
          <a:off x="567360" y="76821120"/>
          <a:ext cx="1118880" cy="1001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766155</xdr:colOff>
      <xdr:row>364</xdr:row>
      <xdr:rowOff>48540</xdr:rowOff>
    </xdr:from>
    <xdr:to>
      <xdr:col>0</xdr:col>
      <xdr:colOff>1181100</xdr:colOff>
      <xdr:row>370</xdr:row>
      <xdr:rowOff>152399</xdr:rowOff>
    </xdr:to>
    <xdr:pic>
      <xdr:nvPicPr>
        <xdr:cNvPr id="317" name="Рисунок 361"/>
        <xdr:cNvPicPr/>
      </xdr:nvPicPr>
      <xdr:blipFill>
        <a:blip xmlns:r="http://schemas.openxmlformats.org/officeDocument/2006/relationships" r:embed="rId23"/>
        <a:stretch/>
      </xdr:blipFill>
      <xdr:spPr>
        <a:xfrm>
          <a:off x="766155" y="110833815"/>
          <a:ext cx="414945" cy="11897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364</xdr:row>
      <xdr:rowOff>48210</xdr:rowOff>
    </xdr:from>
    <xdr:to>
      <xdr:col>0</xdr:col>
      <xdr:colOff>447674</xdr:colOff>
      <xdr:row>370</xdr:row>
      <xdr:rowOff>66675</xdr:rowOff>
    </xdr:to>
    <xdr:pic>
      <xdr:nvPicPr>
        <xdr:cNvPr id="339" name="Рисунок 3"/>
        <xdr:cNvPicPr/>
      </xdr:nvPicPr>
      <xdr:blipFill>
        <a:blip xmlns:r="http://schemas.openxmlformats.org/officeDocument/2006/relationships" r:embed="rId24"/>
        <a:stretch/>
      </xdr:blipFill>
      <xdr:spPr>
        <a:xfrm>
          <a:off x="0" y="110833485"/>
          <a:ext cx="447674" cy="11043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1112865</xdr:colOff>
      <xdr:row>364</xdr:row>
      <xdr:rowOff>9885</xdr:rowOff>
    </xdr:from>
    <xdr:to>
      <xdr:col>0</xdr:col>
      <xdr:colOff>1573665</xdr:colOff>
      <xdr:row>371</xdr:row>
      <xdr:rowOff>2790</xdr:rowOff>
    </xdr:to>
    <xdr:pic>
      <xdr:nvPicPr>
        <xdr:cNvPr id="350" name="Рисунок 18"/>
        <xdr:cNvPicPr/>
      </xdr:nvPicPr>
      <xdr:blipFill>
        <a:blip xmlns:r="http://schemas.openxmlformats.org/officeDocument/2006/relationships" r:embed="rId25"/>
        <a:stretch/>
      </xdr:blipFill>
      <xdr:spPr>
        <a:xfrm>
          <a:off x="1112865" y="110795160"/>
          <a:ext cx="460800" cy="1259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1491465</xdr:colOff>
      <xdr:row>364</xdr:row>
      <xdr:rowOff>74475</xdr:rowOff>
    </xdr:from>
    <xdr:to>
      <xdr:col>0</xdr:col>
      <xdr:colOff>1974960</xdr:colOff>
      <xdr:row>371</xdr:row>
      <xdr:rowOff>315</xdr:rowOff>
    </xdr:to>
    <xdr:pic>
      <xdr:nvPicPr>
        <xdr:cNvPr id="351" name="Рисунок 19"/>
        <xdr:cNvPicPr/>
      </xdr:nvPicPr>
      <xdr:blipFill>
        <a:blip xmlns:r="http://schemas.openxmlformats.org/officeDocument/2006/relationships" r:embed="rId26"/>
        <a:stretch/>
      </xdr:blipFill>
      <xdr:spPr>
        <a:xfrm>
          <a:off x="1491465" y="110859750"/>
          <a:ext cx="483495" cy="11926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83820</xdr:colOff>
      <xdr:row>7</xdr:row>
      <xdr:rowOff>59400</xdr:rowOff>
    </xdr:from>
    <xdr:to>
      <xdr:col>0</xdr:col>
      <xdr:colOff>2170995</xdr:colOff>
      <xdr:row>12</xdr:row>
      <xdr:rowOff>38880</xdr:rowOff>
    </xdr:to>
    <xdr:pic>
      <xdr:nvPicPr>
        <xdr:cNvPr id="356" name="Рисунок 73"/>
        <xdr:cNvPicPr/>
      </xdr:nvPicPr>
      <xdr:blipFill>
        <a:blip xmlns:r="http://schemas.openxmlformats.org/officeDocument/2006/relationships" r:embed="rId27"/>
        <a:stretch/>
      </xdr:blipFill>
      <xdr:spPr>
        <a:xfrm>
          <a:off x="83820" y="1408140"/>
          <a:ext cx="2087175" cy="893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1617840</xdr:colOff>
      <xdr:row>390</xdr:row>
      <xdr:rowOff>10080</xdr:rowOff>
    </xdr:from>
    <xdr:to>
      <xdr:col>0</xdr:col>
      <xdr:colOff>2079720</xdr:colOff>
      <xdr:row>396</xdr:row>
      <xdr:rowOff>95400</xdr:rowOff>
    </xdr:to>
    <xdr:pic>
      <xdr:nvPicPr>
        <xdr:cNvPr id="360" name="Рисунок 29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617840" y="106513200"/>
          <a:ext cx="461880" cy="118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79443</xdr:colOff>
      <xdr:row>15</xdr:row>
      <xdr:rowOff>4535</xdr:rowOff>
    </xdr:from>
    <xdr:to>
      <xdr:col>0</xdr:col>
      <xdr:colOff>817443</xdr:colOff>
      <xdr:row>21</xdr:row>
      <xdr:rowOff>35135</xdr:rowOff>
    </xdr:to>
    <xdr:pic>
      <xdr:nvPicPr>
        <xdr:cNvPr id="380" name="Рисунок 9"/>
        <xdr:cNvPicPr/>
      </xdr:nvPicPr>
      <xdr:blipFill>
        <a:blip xmlns:r="http://schemas.openxmlformats.org/officeDocument/2006/relationships" r:embed="rId29"/>
        <a:stretch/>
      </xdr:blipFill>
      <xdr:spPr>
        <a:xfrm>
          <a:off x="79443" y="2816315"/>
          <a:ext cx="738000" cy="1127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1367760</xdr:colOff>
      <xdr:row>15</xdr:row>
      <xdr:rowOff>19020</xdr:rowOff>
    </xdr:from>
    <xdr:to>
      <xdr:col>0</xdr:col>
      <xdr:colOff>2170560</xdr:colOff>
      <xdr:row>21</xdr:row>
      <xdr:rowOff>21180</xdr:rowOff>
    </xdr:to>
    <xdr:pic>
      <xdr:nvPicPr>
        <xdr:cNvPr id="382" name="Рисунок 304"/>
        <xdr:cNvPicPr/>
      </xdr:nvPicPr>
      <xdr:blipFill>
        <a:blip xmlns:r="http://schemas.openxmlformats.org/officeDocument/2006/relationships" r:embed="rId30"/>
        <a:stretch/>
      </xdr:blipFill>
      <xdr:spPr>
        <a:xfrm>
          <a:off x="1367760" y="2830800"/>
          <a:ext cx="802800" cy="1099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794939</xdr:colOff>
      <xdr:row>15</xdr:row>
      <xdr:rowOff>25432</xdr:rowOff>
    </xdr:from>
    <xdr:to>
      <xdr:col>0</xdr:col>
      <xdr:colOff>1463264</xdr:colOff>
      <xdr:row>21</xdr:row>
      <xdr:rowOff>24877</xdr:rowOff>
    </xdr:to>
    <xdr:pic>
      <xdr:nvPicPr>
        <xdr:cNvPr id="383" name="Рисунок 310"/>
        <xdr:cNvPicPr/>
      </xdr:nvPicPr>
      <xdr:blipFill>
        <a:blip xmlns:r="http://schemas.openxmlformats.org/officeDocument/2006/relationships" r:embed="rId31"/>
        <a:stretch/>
      </xdr:blipFill>
      <xdr:spPr>
        <a:xfrm>
          <a:off x="794939" y="2837212"/>
          <a:ext cx="668325" cy="1096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692925</xdr:colOff>
      <xdr:row>457</xdr:row>
      <xdr:rowOff>7125</xdr:rowOff>
    </xdr:from>
    <xdr:to>
      <xdr:col>0</xdr:col>
      <xdr:colOff>1031678</xdr:colOff>
      <xdr:row>462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25" y="123403500"/>
          <a:ext cx="338753" cy="983475"/>
        </a:xfrm>
        <a:prstGeom prst="rect">
          <a:avLst/>
        </a:prstGeom>
      </xdr:spPr>
    </xdr:pic>
    <xdr:clientData/>
  </xdr:twoCellAnchor>
  <xdr:twoCellAnchor>
    <xdr:from>
      <xdr:col>0</xdr:col>
      <xdr:colOff>1921650</xdr:colOff>
      <xdr:row>364</xdr:row>
      <xdr:rowOff>111900</xdr:rowOff>
    </xdr:from>
    <xdr:to>
      <xdr:col>1</xdr:col>
      <xdr:colOff>173502</xdr:colOff>
      <xdr:row>371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650" y="110897175"/>
          <a:ext cx="414027" cy="1164450"/>
        </a:xfrm>
        <a:prstGeom prst="rect">
          <a:avLst/>
        </a:prstGeom>
      </xdr:spPr>
    </xdr:pic>
    <xdr:clientData/>
  </xdr:twoCellAnchor>
  <xdr:twoCellAnchor>
    <xdr:from>
      <xdr:col>1</xdr:col>
      <xdr:colOff>128550</xdr:colOff>
      <xdr:row>364</xdr:row>
      <xdr:rowOff>61875</xdr:rowOff>
    </xdr:from>
    <xdr:to>
      <xdr:col>2</xdr:col>
      <xdr:colOff>21964</xdr:colOff>
      <xdr:row>370</xdr:row>
      <xdr:rowOff>114300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0725" y="110847150"/>
          <a:ext cx="436339" cy="1138275"/>
        </a:xfrm>
        <a:prstGeom prst="rect">
          <a:avLst/>
        </a:prstGeom>
      </xdr:spPr>
    </xdr:pic>
    <xdr:clientData/>
  </xdr:twoCellAnchor>
  <xdr:twoCellAnchor>
    <xdr:from>
      <xdr:col>0</xdr:col>
      <xdr:colOff>410760</xdr:colOff>
      <xdr:row>202</xdr:row>
      <xdr:rowOff>163080</xdr:rowOff>
    </xdr:from>
    <xdr:to>
      <xdr:col>0</xdr:col>
      <xdr:colOff>1821240</xdr:colOff>
      <xdr:row>210</xdr:row>
      <xdr:rowOff>106920</xdr:rowOff>
    </xdr:to>
    <xdr:pic>
      <xdr:nvPicPr>
        <xdr:cNvPr id="273" name="Рисунок 150"/>
        <xdr:cNvPicPr/>
      </xdr:nvPicPr>
      <xdr:blipFill>
        <a:blip xmlns:r="http://schemas.openxmlformats.org/officeDocument/2006/relationships" r:embed="rId35"/>
        <a:stretch/>
      </xdr:blipFill>
      <xdr:spPr>
        <a:xfrm>
          <a:off x="410760" y="58179855"/>
          <a:ext cx="1410480" cy="139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647700</xdr:colOff>
      <xdr:row>212</xdr:row>
      <xdr:rowOff>76200</xdr:rowOff>
    </xdr:from>
    <xdr:to>
      <xdr:col>0</xdr:col>
      <xdr:colOff>1285663</xdr:colOff>
      <xdr:row>219</xdr:row>
      <xdr:rowOff>114300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8273950"/>
          <a:ext cx="637963" cy="1304925"/>
        </a:xfrm>
        <a:prstGeom prst="rect">
          <a:avLst/>
        </a:prstGeom>
      </xdr:spPr>
    </xdr:pic>
    <xdr:clientData/>
  </xdr:twoCellAnchor>
  <xdr:twoCellAnchor>
    <xdr:from>
      <xdr:col>0</xdr:col>
      <xdr:colOff>1083450</xdr:colOff>
      <xdr:row>464</xdr:row>
      <xdr:rowOff>26176</xdr:rowOff>
    </xdr:from>
    <xdr:to>
      <xdr:col>0</xdr:col>
      <xdr:colOff>1404330</xdr:colOff>
      <xdr:row>469</xdr:row>
      <xdr:rowOff>38101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450" y="124517926"/>
          <a:ext cx="320880" cy="91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57151</xdr:rowOff>
    </xdr:from>
    <xdr:to>
      <xdr:col>0</xdr:col>
      <xdr:colOff>1323975</xdr:colOff>
      <xdr:row>539</xdr:row>
      <xdr:rowOff>48584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46904076"/>
          <a:ext cx="1323975" cy="724858"/>
        </a:xfrm>
        <a:prstGeom prst="rect">
          <a:avLst/>
        </a:prstGeom>
      </xdr:spPr>
    </xdr:pic>
    <xdr:clientData/>
  </xdr:twoCellAnchor>
  <xdr:twoCellAnchor>
    <xdr:from>
      <xdr:col>0</xdr:col>
      <xdr:colOff>2143125</xdr:colOff>
      <xdr:row>537</xdr:row>
      <xdr:rowOff>104775</xdr:rowOff>
    </xdr:from>
    <xdr:to>
      <xdr:col>2</xdr:col>
      <xdr:colOff>0</xdr:colOff>
      <xdr:row>541</xdr:row>
      <xdr:rowOff>109159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43125" y="147323175"/>
          <a:ext cx="561975" cy="728284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538</xdr:row>
      <xdr:rowOff>66675</xdr:rowOff>
    </xdr:from>
    <xdr:to>
      <xdr:col>0</xdr:col>
      <xdr:colOff>866465</xdr:colOff>
      <xdr:row>541</xdr:row>
      <xdr:rowOff>161925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57200" y="147466050"/>
          <a:ext cx="409265" cy="63817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527</xdr:row>
      <xdr:rowOff>66675</xdr:rowOff>
    </xdr:from>
    <xdr:to>
      <xdr:col>0</xdr:col>
      <xdr:colOff>1095375</xdr:colOff>
      <xdr:row>533</xdr:row>
      <xdr:rowOff>50224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71500" y="140760450"/>
          <a:ext cx="523875" cy="106939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39</xdr:row>
      <xdr:rowOff>33301</xdr:rowOff>
    </xdr:from>
    <xdr:to>
      <xdr:col>0</xdr:col>
      <xdr:colOff>720549</xdr:colOff>
      <xdr:row>45</xdr:row>
      <xdr:rowOff>17320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844801"/>
          <a:ext cx="720548" cy="1075064"/>
        </a:xfrm>
        <a:prstGeom prst="rect">
          <a:avLst/>
        </a:prstGeom>
      </xdr:spPr>
    </xdr:pic>
    <xdr:clientData/>
  </xdr:twoCellAnchor>
  <xdr:twoCellAnchor>
    <xdr:from>
      <xdr:col>0</xdr:col>
      <xdr:colOff>645480</xdr:colOff>
      <xdr:row>551</xdr:row>
      <xdr:rowOff>37080</xdr:rowOff>
    </xdr:from>
    <xdr:to>
      <xdr:col>0</xdr:col>
      <xdr:colOff>1737360</xdr:colOff>
      <xdr:row>556</xdr:row>
      <xdr:rowOff>37800</xdr:rowOff>
    </xdr:to>
    <xdr:pic>
      <xdr:nvPicPr>
        <xdr:cNvPr id="323" name="Рисунок 220"/>
        <xdr:cNvPicPr/>
      </xdr:nvPicPr>
      <xdr:blipFill>
        <a:blip xmlns:r="http://schemas.openxmlformats.org/officeDocument/2006/relationships" r:embed="rId12"/>
        <a:stretch/>
      </xdr:blipFill>
      <xdr:spPr>
        <a:xfrm>
          <a:off x="645480" y="149341455"/>
          <a:ext cx="1091880" cy="9055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123825</xdr:colOff>
      <xdr:row>594</xdr:row>
      <xdr:rowOff>76200</xdr:rowOff>
    </xdr:from>
    <xdr:to>
      <xdr:col>0</xdr:col>
      <xdr:colOff>800100</xdr:colOff>
      <xdr:row>598</xdr:row>
      <xdr:rowOff>132275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5790900"/>
          <a:ext cx="676275" cy="818075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464</xdr:row>
      <xdr:rowOff>9525</xdr:rowOff>
    </xdr:from>
    <xdr:to>
      <xdr:col>0</xdr:col>
      <xdr:colOff>619125</xdr:colOff>
      <xdr:row>469</xdr:row>
      <xdr:rowOff>21205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30768725"/>
          <a:ext cx="323850" cy="916555"/>
        </a:xfrm>
        <a:prstGeom prst="rect">
          <a:avLst/>
        </a:prstGeom>
      </xdr:spPr>
    </xdr:pic>
    <xdr:clientData/>
  </xdr:twoCellAnchor>
  <xdr:twoCellAnchor>
    <xdr:from>
      <xdr:col>0</xdr:col>
      <xdr:colOff>1076325</xdr:colOff>
      <xdr:row>594</xdr:row>
      <xdr:rowOff>66676</xdr:rowOff>
    </xdr:from>
    <xdr:to>
      <xdr:col>0</xdr:col>
      <xdr:colOff>1834388</xdr:colOff>
      <xdr:row>599</xdr:row>
      <xdr:rowOff>9526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55981401"/>
          <a:ext cx="758063" cy="895350"/>
        </a:xfrm>
        <a:prstGeom prst="rect">
          <a:avLst/>
        </a:prstGeom>
      </xdr:spPr>
    </xdr:pic>
    <xdr:clientData/>
  </xdr:twoCellAnchor>
  <xdr:twoCellAnchor>
    <xdr:from>
      <xdr:col>0</xdr:col>
      <xdr:colOff>569100</xdr:colOff>
      <xdr:row>615</xdr:row>
      <xdr:rowOff>19049</xdr:rowOff>
    </xdr:from>
    <xdr:to>
      <xdr:col>0</xdr:col>
      <xdr:colOff>1431719</xdr:colOff>
      <xdr:row>620</xdr:row>
      <xdr:rowOff>138615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00" y="157257749"/>
          <a:ext cx="862619" cy="1043491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364</xdr:row>
      <xdr:rowOff>47625</xdr:rowOff>
    </xdr:from>
    <xdr:to>
      <xdr:col>0</xdr:col>
      <xdr:colOff>849376</xdr:colOff>
      <xdr:row>370</xdr:row>
      <xdr:rowOff>123825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10832900"/>
          <a:ext cx="449326" cy="1162050"/>
        </a:xfrm>
        <a:prstGeom prst="rect">
          <a:avLst/>
        </a:prstGeom>
      </xdr:spPr>
    </xdr:pic>
    <xdr:clientData/>
  </xdr:twoCellAnchor>
  <xdr:twoCellAnchor>
    <xdr:from>
      <xdr:col>0</xdr:col>
      <xdr:colOff>574920</xdr:colOff>
      <xdr:row>142</xdr:row>
      <xdr:rowOff>15480</xdr:rowOff>
    </xdr:from>
    <xdr:to>
      <xdr:col>0</xdr:col>
      <xdr:colOff>1626840</xdr:colOff>
      <xdr:row>146</xdr:row>
      <xdr:rowOff>98640</xdr:rowOff>
    </xdr:to>
    <xdr:pic>
      <xdr:nvPicPr>
        <xdr:cNvPr id="267" name="Рисунок 264"/>
        <xdr:cNvPicPr/>
      </xdr:nvPicPr>
      <xdr:blipFill>
        <a:blip xmlns:r="http://schemas.openxmlformats.org/officeDocument/2006/relationships" r:embed="rId48"/>
        <a:stretch/>
      </xdr:blipFill>
      <xdr:spPr>
        <a:xfrm>
          <a:off x="574920" y="50097930"/>
          <a:ext cx="1051920" cy="8070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0</xdr:rowOff>
    </xdr:from>
    <xdr:to>
      <xdr:col>0</xdr:col>
      <xdr:colOff>968280</xdr:colOff>
      <xdr:row>139</xdr:row>
      <xdr:rowOff>161365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7015271"/>
          <a:ext cx="958755" cy="699247"/>
        </a:xfrm>
        <a:prstGeom prst="rect">
          <a:avLst/>
        </a:prstGeom>
      </xdr:spPr>
    </xdr:pic>
    <xdr:clientData/>
  </xdr:twoCellAnchor>
  <xdr:twoCellAnchor>
    <xdr:from>
      <xdr:col>0</xdr:col>
      <xdr:colOff>514350</xdr:colOff>
      <xdr:row>608</xdr:row>
      <xdr:rowOff>47625</xdr:rowOff>
    </xdr:from>
    <xdr:to>
      <xdr:col>0</xdr:col>
      <xdr:colOff>1682750</xdr:colOff>
      <xdr:row>613</xdr:row>
      <xdr:rowOff>47625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57600650"/>
          <a:ext cx="1168400" cy="952500"/>
        </a:xfrm>
        <a:prstGeom prst="rect">
          <a:avLst/>
        </a:prstGeom>
      </xdr:spPr>
    </xdr:pic>
    <xdr:clientData/>
  </xdr:twoCellAnchor>
  <xdr:twoCellAnchor>
    <xdr:from>
      <xdr:col>0</xdr:col>
      <xdr:colOff>475384</xdr:colOff>
      <xdr:row>603</xdr:row>
      <xdr:rowOff>129021</xdr:rowOff>
    </xdr:from>
    <xdr:to>
      <xdr:col>0</xdr:col>
      <xdr:colOff>1132609</xdr:colOff>
      <xdr:row>605</xdr:row>
      <xdr:rowOff>126501</xdr:rowOff>
    </xdr:to>
    <xdr:pic>
      <xdr:nvPicPr>
        <xdr:cNvPr id="250" name="Рисунок 249"/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95"/>
        <a:stretch/>
      </xdr:blipFill>
      <xdr:spPr>
        <a:xfrm>
          <a:off x="475384" y="157230907"/>
          <a:ext cx="657225" cy="378480"/>
        </a:xfrm>
        <a:prstGeom prst="rect">
          <a:avLst/>
        </a:prstGeom>
      </xdr:spPr>
    </xdr:pic>
    <xdr:clientData/>
  </xdr:twoCellAnchor>
  <xdr:twoCellAnchor>
    <xdr:from>
      <xdr:col>0</xdr:col>
      <xdr:colOff>726990</xdr:colOff>
      <xdr:row>39</xdr:row>
      <xdr:rowOff>68049</xdr:rowOff>
    </xdr:from>
    <xdr:to>
      <xdr:col>0</xdr:col>
      <xdr:colOff>1532643</xdr:colOff>
      <xdr:row>44</xdr:row>
      <xdr:rowOff>120003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90" y="13416496"/>
          <a:ext cx="805653" cy="948425"/>
        </a:xfrm>
        <a:prstGeom prst="rect">
          <a:avLst/>
        </a:prstGeom>
      </xdr:spPr>
    </xdr:pic>
    <xdr:clientData/>
  </xdr:twoCellAnchor>
  <xdr:twoCellAnchor>
    <xdr:from>
      <xdr:col>0</xdr:col>
      <xdr:colOff>894229</xdr:colOff>
      <xdr:row>136</xdr:row>
      <xdr:rowOff>136712</xdr:rowOff>
    </xdr:from>
    <xdr:to>
      <xdr:col>0</xdr:col>
      <xdr:colOff>2037582</xdr:colOff>
      <xdr:row>140</xdr:row>
      <xdr:rowOff>89647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229" y="37151983"/>
          <a:ext cx="1143353" cy="670111"/>
        </a:xfrm>
        <a:prstGeom prst="rect">
          <a:avLst/>
        </a:prstGeom>
      </xdr:spPr>
    </xdr:pic>
    <xdr:clientData/>
  </xdr:twoCellAnchor>
  <xdr:twoCellAnchor>
    <xdr:from>
      <xdr:col>0</xdr:col>
      <xdr:colOff>855720</xdr:colOff>
      <xdr:row>184</xdr:row>
      <xdr:rowOff>10080</xdr:rowOff>
    </xdr:from>
    <xdr:to>
      <xdr:col>0</xdr:col>
      <xdr:colOff>1636560</xdr:colOff>
      <xdr:row>190</xdr:row>
      <xdr:rowOff>146520</xdr:rowOff>
    </xdr:to>
    <xdr:pic>
      <xdr:nvPicPr>
        <xdr:cNvPr id="316" name="Рисунок 1"/>
        <xdr:cNvPicPr/>
      </xdr:nvPicPr>
      <xdr:blipFill>
        <a:blip xmlns:r="http://schemas.openxmlformats.org/officeDocument/2006/relationships" r:embed="rId52"/>
        <a:stretch/>
      </xdr:blipFill>
      <xdr:spPr>
        <a:xfrm>
          <a:off x="855720" y="51340305"/>
          <a:ext cx="780840" cy="12222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847725</xdr:colOff>
      <xdr:row>175</xdr:row>
      <xdr:rowOff>104774</xdr:rowOff>
    </xdr:from>
    <xdr:to>
      <xdr:col>0</xdr:col>
      <xdr:colOff>1552575</xdr:colOff>
      <xdr:row>181</xdr:row>
      <xdr:rowOff>131845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1434999"/>
          <a:ext cx="704850" cy="1112921"/>
        </a:xfrm>
        <a:prstGeom prst="rect">
          <a:avLst/>
        </a:prstGeom>
      </xdr:spPr>
    </xdr:pic>
    <xdr:clientData/>
  </xdr:twoCellAnchor>
  <xdr:twoCellAnchor>
    <xdr:from>
      <xdr:col>0</xdr:col>
      <xdr:colOff>684119</xdr:colOff>
      <xdr:row>517</xdr:row>
      <xdr:rowOff>124946</xdr:rowOff>
    </xdr:from>
    <xdr:to>
      <xdr:col>0</xdr:col>
      <xdr:colOff>1209052</xdr:colOff>
      <xdr:row>524</xdr:row>
      <xdr:rowOff>39221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119" y="106885628"/>
          <a:ext cx="524933" cy="1169334"/>
        </a:xfrm>
        <a:prstGeom prst="rect">
          <a:avLst/>
        </a:prstGeom>
      </xdr:spPr>
    </xdr:pic>
    <xdr:clientData/>
  </xdr:twoCellAnchor>
  <xdr:twoCellAnchor>
    <xdr:from>
      <xdr:col>0</xdr:col>
      <xdr:colOff>657225</xdr:colOff>
      <xdr:row>480</xdr:row>
      <xdr:rowOff>9525</xdr:rowOff>
    </xdr:from>
    <xdr:to>
      <xdr:col>0</xdr:col>
      <xdr:colOff>1219200</xdr:colOff>
      <xdr:row>487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30425825"/>
          <a:ext cx="561975" cy="1428750"/>
        </a:xfrm>
        <a:prstGeom prst="rect">
          <a:avLst/>
        </a:prstGeom>
      </xdr:spPr>
    </xdr:pic>
    <xdr:clientData/>
  </xdr:twoCellAnchor>
  <xdr:twoCellAnchor>
    <xdr:from>
      <xdr:col>0</xdr:col>
      <xdr:colOff>721500</xdr:colOff>
      <xdr:row>471</xdr:row>
      <xdr:rowOff>45225</xdr:rowOff>
    </xdr:from>
    <xdr:to>
      <xdr:col>0</xdr:col>
      <xdr:colOff>1266825</xdr:colOff>
      <xdr:row>478</xdr:row>
      <xdr:rowOff>76793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0" y="127203975"/>
          <a:ext cx="545325" cy="1298393"/>
        </a:xfrm>
        <a:prstGeom prst="rect">
          <a:avLst/>
        </a:prstGeom>
      </xdr:spPr>
    </xdr:pic>
    <xdr:clientData/>
  </xdr:twoCellAnchor>
  <xdr:twoCellAnchor>
    <xdr:from>
      <xdr:col>0</xdr:col>
      <xdr:colOff>178734</xdr:colOff>
      <xdr:row>108</xdr:row>
      <xdr:rowOff>79003</xdr:rowOff>
    </xdr:from>
    <xdr:to>
      <xdr:col>0</xdr:col>
      <xdr:colOff>828887</xdr:colOff>
      <xdr:row>113</xdr:row>
      <xdr:rowOff>136153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8734" y="27053803"/>
          <a:ext cx="650153" cy="953621"/>
        </a:xfrm>
        <a:prstGeom prst="rect">
          <a:avLst/>
        </a:prstGeom>
      </xdr:spPr>
    </xdr:pic>
    <xdr:clientData/>
  </xdr:twoCellAnchor>
  <xdr:twoCellAnchor>
    <xdr:from>
      <xdr:col>0</xdr:col>
      <xdr:colOff>733426</xdr:colOff>
      <xdr:row>390</xdr:row>
      <xdr:rowOff>95250</xdr:rowOff>
    </xdr:from>
    <xdr:to>
      <xdr:col>0</xdr:col>
      <xdr:colOff>1525081</xdr:colOff>
      <xdr:row>395</xdr:row>
      <xdr:rowOff>57150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13385600"/>
          <a:ext cx="791655" cy="866775"/>
        </a:xfrm>
        <a:prstGeom prst="rect">
          <a:avLst/>
        </a:prstGeom>
      </xdr:spPr>
    </xdr:pic>
    <xdr:clientData/>
  </xdr:twoCellAnchor>
  <xdr:twoCellAnchor>
    <xdr:from>
      <xdr:col>0</xdr:col>
      <xdr:colOff>695325</xdr:colOff>
      <xdr:row>449</xdr:row>
      <xdr:rowOff>57150</xdr:rowOff>
    </xdr:from>
    <xdr:to>
      <xdr:col>0</xdr:col>
      <xdr:colOff>1377188</xdr:colOff>
      <xdr:row>455</xdr:row>
      <xdr:rowOff>95250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6587250"/>
          <a:ext cx="681863" cy="1123950"/>
        </a:xfrm>
        <a:prstGeom prst="rect">
          <a:avLst/>
        </a:prstGeom>
      </xdr:spPr>
    </xdr:pic>
    <xdr:clientData/>
  </xdr:twoCellAnchor>
  <xdr:twoCellAnchor>
    <xdr:from>
      <xdr:col>0</xdr:col>
      <xdr:colOff>552450</xdr:colOff>
      <xdr:row>265</xdr:row>
      <xdr:rowOff>66675</xdr:rowOff>
    </xdr:from>
    <xdr:to>
      <xdr:col>0</xdr:col>
      <xdr:colOff>1250590</xdr:colOff>
      <xdr:row>269</xdr:row>
      <xdr:rowOff>19050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2450" y="79419450"/>
          <a:ext cx="698140" cy="714375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263</xdr:row>
      <xdr:rowOff>47625</xdr:rowOff>
    </xdr:from>
    <xdr:to>
      <xdr:col>0</xdr:col>
      <xdr:colOff>1791929</xdr:colOff>
      <xdr:row>266</xdr:row>
      <xdr:rowOff>161925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43000" y="79019400"/>
          <a:ext cx="648929" cy="685800"/>
        </a:xfrm>
        <a:prstGeom prst="rect">
          <a:avLst/>
        </a:prstGeom>
      </xdr:spPr>
    </xdr:pic>
    <xdr:clientData/>
  </xdr:twoCellAnchor>
  <xdr:twoCellAnchor>
    <xdr:from>
      <xdr:col>0</xdr:col>
      <xdr:colOff>1752601</xdr:colOff>
      <xdr:row>265</xdr:row>
      <xdr:rowOff>57150</xdr:rowOff>
    </xdr:from>
    <xdr:to>
      <xdr:col>1</xdr:col>
      <xdr:colOff>190500</xdr:colOff>
      <xdr:row>268</xdr:row>
      <xdr:rowOff>180975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1" y="79409925"/>
          <a:ext cx="600074" cy="6953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263</xdr:row>
      <xdr:rowOff>85725</xdr:rowOff>
    </xdr:from>
    <xdr:to>
      <xdr:col>0</xdr:col>
      <xdr:colOff>693065</xdr:colOff>
      <xdr:row>267</xdr:row>
      <xdr:rowOff>19050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79057500"/>
          <a:ext cx="683540" cy="695325"/>
        </a:xfrm>
        <a:prstGeom prst="rect">
          <a:avLst/>
        </a:prstGeom>
      </xdr:spPr>
    </xdr:pic>
    <xdr:clientData/>
  </xdr:twoCellAnchor>
  <xdr:twoCellAnchor>
    <xdr:from>
      <xdr:col>0</xdr:col>
      <xdr:colOff>1247775</xdr:colOff>
      <xdr:row>537</xdr:row>
      <xdr:rowOff>114300</xdr:rowOff>
    </xdr:from>
    <xdr:to>
      <xdr:col>0</xdr:col>
      <xdr:colOff>1733550</xdr:colOff>
      <xdr:row>541</xdr:row>
      <xdr:rowOff>165881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t="-1" b="29730"/>
        <a:stretch/>
      </xdr:blipFill>
      <xdr:spPr>
        <a:xfrm>
          <a:off x="1247775" y="147332700"/>
          <a:ext cx="485775" cy="775481"/>
        </a:xfrm>
        <a:prstGeom prst="rect">
          <a:avLst/>
        </a:prstGeom>
      </xdr:spPr>
    </xdr:pic>
    <xdr:clientData/>
  </xdr:twoCellAnchor>
  <xdr:twoCellAnchor>
    <xdr:from>
      <xdr:col>0</xdr:col>
      <xdr:colOff>1714501</xdr:colOff>
      <xdr:row>535</xdr:row>
      <xdr:rowOff>76200</xdr:rowOff>
    </xdr:from>
    <xdr:to>
      <xdr:col>1</xdr:col>
      <xdr:colOff>42351</xdr:colOff>
      <xdr:row>539</xdr:row>
      <xdr:rowOff>66675</xdr:rowOff>
    </xdr:to>
    <xdr:pic>
      <xdr:nvPicPr>
        <xdr:cNvPr id="386" name="Рисунок 385"/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b="35000"/>
        <a:stretch/>
      </xdr:blipFill>
      <xdr:spPr>
        <a:xfrm>
          <a:off x="1714501" y="146923125"/>
          <a:ext cx="490025" cy="7239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586</xdr:row>
      <xdr:rowOff>19050</xdr:rowOff>
    </xdr:from>
    <xdr:to>
      <xdr:col>0</xdr:col>
      <xdr:colOff>2019062</xdr:colOff>
      <xdr:row>592</xdr:row>
      <xdr:rowOff>37985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4300" y="156105225"/>
          <a:ext cx="1904762" cy="923810"/>
        </a:xfrm>
        <a:prstGeom prst="rect">
          <a:avLst/>
        </a:prstGeom>
      </xdr:spPr>
    </xdr:pic>
    <xdr:clientData/>
  </xdr:twoCellAnchor>
  <xdr:twoCellAnchor>
    <xdr:from>
      <xdr:col>0</xdr:col>
      <xdr:colOff>578625</xdr:colOff>
      <xdr:row>507</xdr:row>
      <xdr:rowOff>92850</xdr:rowOff>
    </xdr:from>
    <xdr:to>
      <xdr:col>0</xdr:col>
      <xdr:colOff>1026009</xdr:colOff>
      <xdr:row>514</xdr:row>
      <xdr:rowOff>19050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135509775"/>
          <a:ext cx="447384" cy="1193025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658</xdr:row>
      <xdr:rowOff>104775</xdr:rowOff>
    </xdr:from>
    <xdr:to>
      <xdr:col>0</xdr:col>
      <xdr:colOff>879635</xdr:colOff>
      <xdr:row>664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69754550"/>
          <a:ext cx="612934" cy="1047750"/>
        </a:xfrm>
        <a:prstGeom prst="rect">
          <a:avLst/>
        </a:prstGeom>
      </xdr:spPr>
    </xdr:pic>
    <xdr:clientData/>
  </xdr:twoCellAnchor>
  <xdr:twoCellAnchor>
    <xdr:from>
      <xdr:col>0</xdr:col>
      <xdr:colOff>1140600</xdr:colOff>
      <xdr:row>658</xdr:row>
      <xdr:rowOff>92851</xdr:rowOff>
    </xdr:from>
    <xdr:to>
      <xdr:col>0</xdr:col>
      <xdr:colOff>1685926</xdr:colOff>
      <xdr:row>664</xdr:row>
      <xdr:rowOff>143097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00" y="169742626"/>
          <a:ext cx="545326" cy="1136096"/>
        </a:xfrm>
        <a:prstGeom prst="rect">
          <a:avLst/>
        </a:prstGeom>
      </xdr:spPr>
    </xdr:pic>
    <xdr:clientData/>
  </xdr:twoCellAnchor>
  <xdr:twoCellAnchor>
    <xdr:from>
      <xdr:col>0</xdr:col>
      <xdr:colOff>504825</xdr:colOff>
      <xdr:row>637</xdr:row>
      <xdr:rowOff>57150</xdr:rowOff>
    </xdr:from>
    <xdr:to>
      <xdr:col>0</xdr:col>
      <xdr:colOff>1066730</xdr:colOff>
      <xdr:row>642</xdr:row>
      <xdr:rowOff>9418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4825" y="169706925"/>
          <a:ext cx="561905" cy="857143"/>
        </a:xfrm>
        <a:prstGeom prst="rect">
          <a:avLst/>
        </a:prstGeom>
      </xdr:spPr>
    </xdr:pic>
    <xdr:clientData/>
  </xdr:twoCellAnchor>
  <xdr:twoCellAnchor>
    <xdr:from>
      <xdr:col>0</xdr:col>
      <xdr:colOff>1238250</xdr:colOff>
      <xdr:row>637</xdr:row>
      <xdr:rowOff>57150</xdr:rowOff>
    </xdr:from>
    <xdr:to>
      <xdr:col>0</xdr:col>
      <xdr:colOff>1855871</xdr:colOff>
      <xdr:row>641</xdr:row>
      <xdr:rowOff>171450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38250" y="169706925"/>
          <a:ext cx="617621" cy="838200"/>
        </a:xfrm>
        <a:prstGeom prst="rect">
          <a:avLst/>
        </a:prstGeom>
      </xdr:spPr>
    </xdr:pic>
    <xdr:clientData/>
  </xdr:twoCellAnchor>
  <xdr:twoCellAnchor>
    <xdr:from>
      <xdr:col>0</xdr:col>
      <xdr:colOff>57152</xdr:colOff>
      <xdr:row>408</xdr:row>
      <xdr:rowOff>107904</xdr:rowOff>
    </xdr:from>
    <xdr:to>
      <xdr:col>0</xdr:col>
      <xdr:colOff>1066802</xdr:colOff>
      <xdr:row>414</xdr:row>
      <xdr:rowOff>33385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2" y="100951880"/>
          <a:ext cx="1009650" cy="1001246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230</xdr:row>
      <xdr:rowOff>95250</xdr:rowOff>
    </xdr:from>
    <xdr:to>
      <xdr:col>0</xdr:col>
      <xdr:colOff>1485900</xdr:colOff>
      <xdr:row>236</xdr:row>
      <xdr:rowOff>76200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3331725"/>
          <a:ext cx="1123950" cy="11239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100</xdr:row>
      <xdr:rowOff>28575</xdr:rowOff>
    </xdr:from>
    <xdr:to>
      <xdr:col>0</xdr:col>
      <xdr:colOff>2019300</xdr:colOff>
      <xdr:row>106</xdr:row>
      <xdr:rowOff>28575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1099125"/>
          <a:ext cx="1905000" cy="1143000"/>
        </a:xfrm>
        <a:prstGeom prst="rect">
          <a:avLst/>
        </a:prstGeom>
      </xdr:spPr>
    </xdr:pic>
    <xdr:clientData/>
  </xdr:twoCellAnchor>
  <xdr:twoCellAnchor>
    <xdr:from>
      <xdr:col>0</xdr:col>
      <xdr:colOff>1204633</xdr:colOff>
      <xdr:row>408</xdr:row>
      <xdr:rowOff>173916</xdr:rowOff>
    </xdr:from>
    <xdr:to>
      <xdr:col>0</xdr:col>
      <xdr:colOff>2150697</xdr:colOff>
      <xdr:row>414</xdr:row>
      <xdr:rowOff>561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633" y="101017892"/>
          <a:ext cx="946064" cy="902410"/>
        </a:xfrm>
        <a:prstGeom prst="rect">
          <a:avLst/>
        </a:prstGeom>
      </xdr:spPr>
    </xdr:pic>
    <xdr:clientData/>
  </xdr:twoCellAnchor>
  <xdr:twoCellAnchor>
    <xdr:from>
      <xdr:col>0</xdr:col>
      <xdr:colOff>38025</xdr:colOff>
      <xdr:row>507</xdr:row>
      <xdr:rowOff>66600</xdr:rowOff>
    </xdr:from>
    <xdr:to>
      <xdr:col>0</xdr:col>
      <xdr:colOff>510495</xdr:colOff>
      <xdr:row>513</xdr:row>
      <xdr:rowOff>161925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5" y="135483525"/>
          <a:ext cx="472470" cy="1181175"/>
        </a:xfrm>
        <a:prstGeom prst="rect">
          <a:avLst/>
        </a:prstGeom>
      </xdr:spPr>
    </xdr:pic>
    <xdr:clientData/>
  </xdr:twoCellAnchor>
  <xdr:twoCellAnchor>
    <xdr:from>
      <xdr:col>0</xdr:col>
      <xdr:colOff>993244</xdr:colOff>
      <xdr:row>239</xdr:row>
      <xdr:rowOff>95090</xdr:rowOff>
    </xdr:from>
    <xdr:to>
      <xdr:col>0</xdr:col>
      <xdr:colOff>1730190</xdr:colOff>
      <xdr:row>243</xdr:row>
      <xdr:rowOff>145115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44" y="57370596"/>
          <a:ext cx="736946" cy="7672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80925</xdr:rowOff>
    </xdr:from>
    <xdr:to>
      <xdr:col>0</xdr:col>
      <xdr:colOff>871575</xdr:colOff>
      <xdr:row>243</xdr:row>
      <xdr:rowOff>144085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289075"/>
          <a:ext cx="871575" cy="825160"/>
        </a:xfrm>
        <a:prstGeom prst="rect">
          <a:avLst/>
        </a:prstGeom>
      </xdr:spPr>
    </xdr:pic>
    <xdr:clientData/>
  </xdr:twoCellAnchor>
  <xdr:twoCellAnchor>
    <xdr:from>
      <xdr:col>0</xdr:col>
      <xdr:colOff>126467</xdr:colOff>
      <xdr:row>247</xdr:row>
      <xdr:rowOff>138233</xdr:rowOff>
    </xdr:from>
    <xdr:to>
      <xdr:col>0</xdr:col>
      <xdr:colOff>1109942</xdr:colOff>
      <xdr:row>252</xdr:row>
      <xdr:rowOff>169208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67" y="57055151"/>
          <a:ext cx="983475" cy="927445"/>
        </a:xfrm>
        <a:prstGeom prst="rect">
          <a:avLst/>
        </a:prstGeom>
      </xdr:spPr>
    </xdr:pic>
    <xdr:clientData/>
  </xdr:twoCellAnchor>
  <xdr:twoCellAnchor>
    <xdr:from>
      <xdr:col>0</xdr:col>
      <xdr:colOff>1057276</xdr:colOff>
      <xdr:row>347</xdr:row>
      <xdr:rowOff>179070</xdr:rowOff>
    </xdr:from>
    <xdr:to>
      <xdr:col>0</xdr:col>
      <xdr:colOff>1599526</xdr:colOff>
      <xdr:row>353</xdr:row>
      <xdr:rowOff>175260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77788770"/>
          <a:ext cx="542250" cy="1093470"/>
        </a:xfrm>
        <a:prstGeom prst="rect">
          <a:avLst/>
        </a:prstGeom>
      </xdr:spPr>
    </xdr:pic>
    <xdr:clientData/>
  </xdr:twoCellAnchor>
  <xdr:twoCellAnchor>
    <xdr:from>
      <xdr:col>0</xdr:col>
      <xdr:colOff>254776</xdr:colOff>
      <xdr:row>348</xdr:row>
      <xdr:rowOff>3315</xdr:rowOff>
    </xdr:from>
    <xdr:to>
      <xdr:col>0</xdr:col>
      <xdr:colOff>799257</xdr:colOff>
      <xdr:row>354</xdr:row>
      <xdr:rowOff>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6" y="77795895"/>
          <a:ext cx="544481" cy="1093965"/>
        </a:xfrm>
        <a:prstGeom prst="rect">
          <a:avLst/>
        </a:prstGeom>
      </xdr:spPr>
    </xdr:pic>
    <xdr:clientData/>
  </xdr:twoCellAnchor>
  <xdr:twoCellAnchor>
    <xdr:from>
      <xdr:col>0</xdr:col>
      <xdr:colOff>1007250</xdr:colOff>
      <xdr:row>425</xdr:row>
      <xdr:rowOff>73800</xdr:rowOff>
    </xdr:from>
    <xdr:to>
      <xdr:col>0</xdr:col>
      <xdr:colOff>2114550</xdr:colOff>
      <xdr:row>429</xdr:row>
      <xdr:rowOff>111168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50" y="115707300"/>
          <a:ext cx="1107300" cy="761268"/>
        </a:xfrm>
        <a:prstGeom prst="rect">
          <a:avLst/>
        </a:prstGeom>
      </xdr:spPr>
    </xdr:pic>
    <xdr:clientData/>
  </xdr:twoCellAnchor>
  <xdr:twoCellAnchor>
    <xdr:from>
      <xdr:col>0</xdr:col>
      <xdr:colOff>647701</xdr:colOff>
      <xdr:row>442</xdr:row>
      <xdr:rowOff>133350</xdr:rowOff>
    </xdr:from>
    <xdr:to>
      <xdr:col>0</xdr:col>
      <xdr:colOff>1307784</xdr:colOff>
      <xdr:row>446</xdr:row>
      <xdr:rowOff>142875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123539250"/>
          <a:ext cx="660083" cy="733425"/>
        </a:xfrm>
        <a:prstGeom prst="rect">
          <a:avLst/>
        </a:prstGeom>
      </xdr:spPr>
    </xdr:pic>
    <xdr:clientData/>
  </xdr:twoCellAnchor>
  <xdr:twoCellAnchor>
    <xdr:from>
      <xdr:col>0</xdr:col>
      <xdr:colOff>1293001</xdr:colOff>
      <xdr:row>441</xdr:row>
      <xdr:rowOff>45226</xdr:rowOff>
    </xdr:from>
    <xdr:to>
      <xdr:col>0</xdr:col>
      <xdr:colOff>2009775</xdr:colOff>
      <xdr:row>444</xdr:row>
      <xdr:rowOff>161925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01" y="123270151"/>
          <a:ext cx="716774" cy="659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28576</xdr:rowOff>
    </xdr:from>
    <xdr:to>
      <xdr:col>0</xdr:col>
      <xdr:colOff>619125</xdr:colOff>
      <xdr:row>445</xdr:row>
      <xdr:rowOff>13598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53501"/>
          <a:ext cx="619125" cy="708922"/>
        </a:xfrm>
        <a:prstGeom prst="rect">
          <a:avLst/>
        </a:prstGeom>
      </xdr:spPr>
    </xdr:pic>
    <xdr:clientData/>
  </xdr:twoCellAnchor>
  <xdr:twoCellAnchor>
    <xdr:from>
      <xdr:col>0</xdr:col>
      <xdr:colOff>693420</xdr:colOff>
      <xdr:row>578</xdr:row>
      <xdr:rowOff>59055</xdr:rowOff>
    </xdr:from>
    <xdr:to>
      <xdr:col>0</xdr:col>
      <xdr:colOff>1435179</xdr:colOff>
      <xdr:row>583</xdr:row>
      <xdr:rowOff>1905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121377075"/>
          <a:ext cx="741759" cy="857250"/>
        </a:xfrm>
        <a:prstGeom prst="rect">
          <a:avLst/>
        </a:prstGeom>
      </xdr:spPr>
    </xdr:pic>
    <xdr:clientData/>
  </xdr:twoCellAnchor>
  <xdr:twoCellAnchor>
    <xdr:from>
      <xdr:col>0</xdr:col>
      <xdr:colOff>1152525</xdr:colOff>
      <xdr:row>255</xdr:row>
      <xdr:rowOff>38100</xdr:rowOff>
    </xdr:from>
    <xdr:to>
      <xdr:col>0</xdr:col>
      <xdr:colOff>1943100</xdr:colOff>
      <xdr:row>260</xdr:row>
      <xdr:rowOff>66975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66551175"/>
          <a:ext cx="790575" cy="933750"/>
        </a:xfrm>
        <a:prstGeom prst="rect">
          <a:avLst/>
        </a:prstGeom>
      </xdr:spPr>
    </xdr:pic>
    <xdr:clientData/>
  </xdr:twoCellAnchor>
  <xdr:twoCellAnchor>
    <xdr:from>
      <xdr:col>0</xdr:col>
      <xdr:colOff>111900</xdr:colOff>
      <xdr:row>255</xdr:row>
      <xdr:rowOff>45225</xdr:rowOff>
    </xdr:from>
    <xdr:to>
      <xdr:col>0</xdr:col>
      <xdr:colOff>1009650</xdr:colOff>
      <xdr:row>260</xdr:row>
      <xdr:rowOff>130515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00" y="66558300"/>
          <a:ext cx="897750" cy="990165"/>
        </a:xfrm>
        <a:prstGeom prst="rect">
          <a:avLst/>
        </a:prstGeom>
      </xdr:spPr>
    </xdr:pic>
    <xdr:clientData/>
  </xdr:twoCellAnchor>
  <xdr:twoCellAnchor>
    <xdr:from>
      <xdr:col>0</xdr:col>
      <xdr:colOff>1095057</xdr:colOff>
      <xdr:row>247</xdr:row>
      <xdr:rowOff>119025</xdr:rowOff>
    </xdr:from>
    <xdr:to>
      <xdr:col>0</xdr:col>
      <xdr:colOff>1967149</xdr:colOff>
      <xdr:row>252</xdr:row>
      <xdr:rowOff>114300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57" y="57035943"/>
          <a:ext cx="872092" cy="891745"/>
        </a:xfrm>
        <a:prstGeom prst="rect">
          <a:avLst/>
        </a:prstGeom>
      </xdr:spPr>
    </xdr:pic>
    <xdr:clientData/>
  </xdr:twoCellAnchor>
  <xdr:twoCellAnchor>
    <xdr:from>
      <xdr:col>0</xdr:col>
      <xdr:colOff>882855</xdr:colOff>
      <xdr:row>565</xdr:row>
      <xdr:rowOff>125310</xdr:rowOff>
    </xdr:from>
    <xdr:to>
      <xdr:col>0</xdr:col>
      <xdr:colOff>1569735</xdr:colOff>
      <xdr:row>568</xdr:row>
      <xdr:rowOff>142950</xdr:rowOff>
    </xdr:to>
    <xdr:pic>
      <xdr:nvPicPr>
        <xdr:cNvPr id="228" name="Рисунок 119"/>
        <xdr:cNvPicPr/>
      </xdr:nvPicPr>
      <xdr:blipFill>
        <a:blip xmlns:r="http://schemas.openxmlformats.org/officeDocument/2006/relationships" r:embed="rId90"/>
        <a:stretch/>
      </xdr:blipFill>
      <xdr:spPr>
        <a:xfrm>
          <a:off x="882855" y="150201210"/>
          <a:ext cx="686880" cy="5605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657225</xdr:colOff>
      <xdr:row>572</xdr:row>
      <xdr:rowOff>57150</xdr:rowOff>
    </xdr:from>
    <xdr:to>
      <xdr:col>0</xdr:col>
      <xdr:colOff>1371600</xdr:colOff>
      <xdr:row>576</xdr:row>
      <xdr:rowOff>47625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50133050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425</xdr:row>
      <xdr:rowOff>76200</xdr:rowOff>
    </xdr:from>
    <xdr:to>
      <xdr:col>0</xdr:col>
      <xdr:colOff>897763</xdr:colOff>
      <xdr:row>429</xdr:row>
      <xdr:rowOff>133350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5433475"/>
          <a:ext cx="697738" cy="781050"/>
        </a:xfrm>
        <a:prstGeom prst="rect">
          <a:avLst/>
        </a:prstGeom>
      </xdr:spPr>
    </xdr:pic>
    <xdr:clientData/>
  </xdr:twoCellAnchor>
  <xdr:twoCellAnchor>
    <xdr:from>
      <xdr:col>0</xdr:col>
      <xdr:colOff>183776</xdr:colOff>
      <xdr:row>417</xdr:row>
      <xdr:rowOff>30817</xdr:rowOff>
    </xdr:from>
    <xdr:to>
      <xdr:col>0</xdr:col>
      <xdr:colOff>631451</xdr:colOff>
      <xdr:row>420</xdr:row>
      <xdr:rowOff>71816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" y="198222535"/>
          <a:ext cx="447675" cy="578881"/>
        </a:xfrm>
        <a:prstGeom prst="rect">
          <a:avLst/>
        </a:prstGeom>
      </xdr:spPr>
    </xdr:pic>
    <xdr:clientData/>
  </xdr:twoCellAnchor>
  <xdr:twoCellAnchor>
    <xdr:from>
      <xdr:col>0</xdr:col>
      <xdr:colOff>959018</xdr:colOff>
      <xdr:row>417</xdr:row>
      <xdr:rowOff>15259</xdr:rowOff>
    </xdr:from>
    <xdr:to>
      <xdr:col>0</xdr:col>
      <xdr:colOff>1691640</xdr:colOff>
      <xdr:row>420</xdr:row>
      <xdr:rowOff>147470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018" y="90609439"/>
          <a:ext cx="732622" cy="680851"/>
        </a:xfrm>
        <a:prstGeom prst="rect">
          <a:avLst/>
        </a:prstGeom>
      </xdr:spPr>
    </xdr:pic>
    <xdr:clientData/>
  </xdr:twoCellAnchor>
  <xdr:twoCellAnchor>
    <xdr:from>
      <xdr:col>0</xdr:col>
      <xdr:colOff>295836</xdr:colOff>
      <xdr:row>399</xdr:row>
      <xdr:rowOff>111022</xdr:rowOff>
    </xdr:from>
    <xdr:to>
      <xdr:col>0</xdr:col>
      <xdr:colOff>900392</xdr:colOff>
      <xdr:row>404</xdr:row>
      <xdr:rowOff>87454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36" y="85714998"/>
          <a:ext cx="604556" cy="872903"/>
        </a:xfrm>
        <a:prstGeom prst="rect">
          <a:avLst/>
        </a:prstGeom>
      </xdr:spPr>
    </xdr:pic>
    <xdr:clientData/>
  </xdr:twoCellAnchor>
  <xdr:twoCellAnchor>
    <xdr:from>
      <xdr:col>0</xdr:col>
      <xdr:colOff>371476</xdr:colOff>
      <xdr:row>333</xdr:row>
      <xdr:rowOff>66676</xdr:rowOff>
    </xdr:from>
    <xdr:to>
      <xdr:col>0</xdr:col>
      <xdr:colOff>1389530</xdr:colOff>
      <xdr:row>339</xdr:row>
      <xdr:rowOff>342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72402888"/>
          <a:ext cx="1018054" cy="1009430"/>
        </a:xfrm>
        <a:prstGeom prst="rect">
          <a:avLst/>
        </a:prstGeom>
      </xdr:spPr>
    </xdr:pic>
    <xdr:clientData/>
  </xdr:twoCellAnchor>
  <xdr:twoCellAnchor>
    <xdr:from>
      <xdr:col>0</xdr:col>
      <xdr:colOff>1188721</xdr:colOff>
      <xdr:row>507</xdr:row>
      <xdr:rowOff>171450</xdr:rowOff>
    </xdr:from>
    <xdr:to>
      <xdr:col>0</xdr:col>
      <xdr:colOff>1680783</xdr:colOff>
      <xdr:row>514</xdr:row>
      <xdr:rowOff>76200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1" y="107224830"/>
          <a:ext cx="492062" cy="118491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644</xdr:row>
      <xdr:rowOff>66675</xdr:rowOff>
    </xdr:from>
    <xdr:to>
      <xdr:col>0</xdr:col>
      <xdr:colOff>1865842</xdr:colOff>
      <xdr:row>649</xdr:row>
      <xdr:rowOff>28575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28600" y="170373675"/>
          <a:ext cx="1637242" cy="866775"/>
        </a:xfrm>
        <a:prstGeom prst="rect">
          <a:avLst/>
        </a:prstGeom>
      </xdr:spPr>
    </xdr:pic>
    <xdr:clientData/>
  </xdr:twoCellAnchor>
  <xdr:twoCellAnchor>
    <xdr:from>
      <xdr:col>0</xdr:col>
      <xdr:colOff>504825</xdr:colOff>
      <xdr:row>65</xdr:row>
      <xdr:rowOff>57150</xdr:rowOff>
    </xdr:from>
    <xdr:to>
      <xdr:col>0</xdr:col>
      <xdr:colOff>1809750</xdr:colOff>
      <xdr:row>72</xdr:row>
      <xdr:rowOff>95250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545675"/>
          <a:ext cx="1304925" cy="1304925"/>
        </a:xfrm>
        <a:prstGeom prst="rect">
          <a:avLst/>
        </a:prstGeom>
      </xdr:spPr>
    </xdr:pic>
    <xdr:clientData/>
  </xdr:twoCellAnchor>
  <xdr:twoCellAnchor>
    <xdr:from>
      <xdr:col>0</xdr:col>
      <xdr:colOff>483375</xdr:colOff>
      <xdr:row>56</xdr:row>
      <xdr:rowOff>54750</xdr:rowOff>
    </xdr:from>
    <xdr:to>
      <xdr:col>0</xdr:col>
      <xdr:colOff>1809750</xdr:colOff>
      <xdr:row>63</xdr:row>
      <xdr:rowOff>114300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20914500"/>
          <a:ext cx="1326375" cy="1326375"/>
        </a:xfrm>
        <a:prstGeom prst="rect">
          <a:avLst/>
        </a:prstGeom>
      </xdr:spPr>
    </xdr:pic>
    <xdr:clientData/>
  </xdr:twoCellAnchor>
  <xdr:twoCellAnchor>
    <xdr:from>
      <xdr:col>0</xdr:col>
      <xdr:colOff>1102500</xdr:colOff>
      <xdr:row>32</xdr:row>
      <xdr:rowOff>62370</xdr:rowOff>
    </xdr:from>
    <xdr:to>
      <xdr:col>0</xdr:col>
      <xdr:colOff>2057400</xdr:colOff>
      <xdr:row>37</xdr:row>
      <xdr:rowOff>114300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500" y="8909190"/>
          <a:ext cx="954900" cy="966330"/>
        </a:xfrm>
        <a:prstGeom prst="rect">
          <a:avLst/>
        </a:prstGeom>
      </xdr:spPr>
    </xdr:pic>
    <xdr:clientData/>
  </xdr:twoCellAnchor>
  <xdr:twoCellAnchor>
    <xdr:from>
      <xdr:col>0</xdr:col>
      <xdr:colOff>130454</xdr:colOff>
      <xdr:row>32</xdr:row>
      <xdr:rowOff>18059</xdr:rowOff>
    </xdr:from>
    <xdr:to>
      <xdr:col>0</xdr:col>
      <xdr:colOff>1040130</xdr:colOff>
      <xdr:row>38</xdr:row>
      <xdr:rowOff>15157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54" y="8864879"/>
          <a:ext cx="909676" cy="1094378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666</xdr:row>
      <xdr:rowOff>104775</xdr:rowOff>
    </xdr:from>
    <xdr:to>
      <xdr:col>0</xdr:col>
      <xdr:colOff>879635</xdr:colOff>
      <xdr:row>672</xdr:row>
      <xdr:rowOff>66675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72859700"/>
          <a:ext cx="612934" cy="1047750"/>
        </a:xfrm>
        <a:prstGeom prst="rect">
          <a:avLst/>
        </a:prstGeom>
      </xdr:spPr>
    </xdr:pic>
    <xdr:clientData/>
  </xdr:twoCellAnchor>
  <xdr:twoCellAnchor>
    <xdr:from>
      <xdr:col>0</xdr:col>
      <xdr:colOff>1219200</xdr:colOff>
      <xdr:row>666</xdr:row>
      <xdr:rowOff>104775</xdr:rowOff>
    </xdr:from>
    <xdr:to>
      <xdr:col>0</xdr:col>
      <xdr:colOff>1764284</xdr:colOff>
      <xdr:row>672</xdr:row>
      <xdr:rowOff>114300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4307500"/>
          <a:ext cx="545084" cy="1104900"/>
        </a:xfrm>
        <a:prstGeom prst="rect">
          <a:avLst/>
        </a:prstGeom>
      </xdr:spPr>
    </xdr:pic>
    <xdr:clientData/>
  </xdr:twoCellAnchor>
  <xdr:twoCellAnchor>
    <xdr:from>
      <xdr:col>0</xdr:col>
      <xdr:colOff>125475</xdr:colOff>
      <xdr:row>355</xdr:row>
      <xdr:rowOff>76200</xdr:rowOff>
    </xdr:from>
    <xdr:to>
      <xdr:col>0</xdr:col>
      <xdr:colOff>1133475</xdr:colOff>
      <xdr:row>361</xdr:row>
      <xdr:rowOff>84705</xdr:rowOff>
    </xdr:to>
    <xdr:pic>
      <xdr:nvPicPr>
        <xdr:cNvPr id="230" name="Рисунок 192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125475" y="171606882"/>
          <a:ext cx="1008000" cy="10842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1170450</xdr:colOff>
      <xdr:row>355</xdr:row>
      <xdr:rowOff>85725</xdr:rowOff>
    </xdr:from>
    <xdr:to>
      <xdr:col>1</xdr:col>
      <xdr:colOff>0</xdr:colOff>
      <xdr:row>361</xdr:row>
      <xdr:rowOff>122865</xdr:rowOff>
    </xdr:to>
    <xdr:pic>
      <xdr:nvPicPr>
        <xdr:cNvPr id="232" name="Рисунок 193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1170450" y="171616407"/>
          <a:ext cx="1052797" cy="11129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307125</xdr:colOff>
      <xdr:row>432</xdr:row>
      <xdr:rowOff>68999</xdr:rowOff>
    </xdr:from>
    <xdr:to>
      <xdr:col>0</xdr:col>
      <xdr:colOff>657224</xdr:colOff>
      <xdr:row>438</xdr:row>
      <xdr:rowOff>100486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25" y="203998128"/>
          <a:ext cx="350099" cy="1107252"/>
        </a:xfrm>
        <a:prstGeom prst="rect">
          <a:avLst/>
        </a:prstGeom>
      </xdr:spPr>
    </xdr:pic>
    <xdr:clientData/>
  </xdr:twoCellAnchor>
  <xdr:twoCellAnchor>
    <xdr:from>
      <xdr:col>0</xdr:col>
      <xdr:colOff>866775</xdr:colOff>
      <xdr:row>432</xdr:row>
      <xdr:rowOff>66675</xdr:rowOff>
    </xdr:from>
    <xdr:to>
      <xdr:col>0</xdr:col>
      <xdr:colOff>1524000</xdr:colOff>
      <xdr:row>438</xdr:row>
      <xdr:rowOff>52102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03995804"/>
          <a:ext cx="657225" cy="1061192"/>
        </a:xfrm>
        <a:prstGeom prst="rect">
          <a:avLst/>
        </a:prstGeom>
      </xdr:spPr>
    </xdr:pic>
    <xdr:clientData/>
  </xdr:twoCellAnchor>
  <xdr:twoCellAnchor>
    <xdr:from>
      <xdr:col>0</xdr:col>
      <xdr:colOff>1590675</xdr:colOff>
      <xdr:row>433</xdr:row>
      <xdr:rowOff>0</xdr:rowOff>
    </xdr:from>
    <xdr:to>
      <xdr:col>0</xdr:col>
      <xdr:colOff>2085975</xdr:colOff>
      <xdr:row>437</xdr:row>
      <xdr:rowOff>101600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204108424"/>
          <a:ext cx="495300" cy="818776"/>
        </a:xfrm>
        <a:prstGeom prst="rect">
          <a:avLst/>
        </a:prstGeom>
      </xdr:spPr>
    </xdr:pic>
    <xdr:clientData/>
  </xdr:twoCellAnchor>
  <xdr:twoCellAnchor>
    <xdr:from>
      <xdr:col>0</xdr:col>
      <xdr:colOff>307125</xdr:colOff>
      <xdr:row>432</xdr:row>
      <xdr:rowOff>68999</xdr:rowOff>
    </xdr:from>
    <xdr:to>
      <xdr:col>0</xdr:col>
      <xdr:colOff>657224</xdr:colOff>
      <xdr:row>438</xdr:row>
      <xdr:rowOff>100486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25" y="203998128"/>
          <a:ext cx="350099" cy="1107252"/>
        </a:xfrm>
        <a:prstGeom prst="rect">
          <a:avLst/>
        </a:prstGeom>
      </xdr:spPr>
    </xdr:pic>
    <xdr:clientData/>
  </xdr:twoCellAnchor>
  <xdr:twoCellAnchor>
    <xdr:from>
      <xdr:col>0</xdr:col>
      <xdr:colOff>866775</xdr:colOff>
      <xdr:row>432</xdr:row>
      <xdr:rowOff>66675</xdr:rowOff>
    </xdr:from>
    <xdr:to>
      <xdr:col>0</xdr:col>
      <xdr:colOff>1524000</xdr:colOff>
      <xdr:row>438</xdr:row>
      <xdr:rowOff>52102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203995804"/>
          <a:ext cx="657225" cy="1061192"/>
        </a:xfrm>
        <a:prstGeom prst="rect">
          <a:avLst/>
        </a:prstGeom>
      </xdr:spPr>
    </xdr:pic>
    <xdr:clientData/>
  </xdr:twoCellAnchor>
  <xdr:twoCellAnchor>
    <xdr:from>
      <xdr:col>0</xdr:col>
      <xdr:colOff>1590675</xdr:colOff>
      <xdr:row>433</xdr:row>
      <xdr:rowOff>0</xdr:rowOff>
    </xdr:from>
    <xdr:to>
      <xdr:col>0</xdr:col>
      <xdr:colOff>2085975</xdr:colOff>
      <xdr:row>437</xdr:row>
      <xdr:rowOff>101600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204108424"/>
          <a:ext cx="495300" cy="818776"/>
        </a:xfrm>
        <a:prstGeom prst="rect">
          <a:avLst/>
        </a:prstGeom>
      </xdr:spPr>
    </xdr:pic>
    <xdr:clientData/>
  </xdr:twoCellAnchor>
  <xdr:twoCellAnchor>
    <xdr:from>
      <xdr:col>0</xdr:col>
      <xdr:colOff>690283</xdr:colOff>
      <xdr:row>373</xdr:row>
      <xdr:rowOff>98614</xdr:rowOff>
    </xdr:from>
    <xdr:to>
      <xdr:col>0</xdr:col>
      <xdr:colOff>1344707</xdr:colOff>
      <xdr:row>378</xdr:row>
      <xdr:rowOff>161365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6" t="-1" r="17431" b="1835"/>
        <a:stretch/>
      </xdr:blipFill>
      <xdr:spPr>
        <a:xfrm>
          <a:off x="690283" y="81040943"/>
          <a:ext cx="654424" cy="9592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78284</xdr:rowOff>
    </xdr:from>
    <xdr:to>
      <xdr:col>0</xdr:col>
      <xdr:colOff>681318</xdr:colOff>
      <xdr:row>379</xdr:row>
      <xdr:rowOff>26894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4" r="17117" b="-2944"/>
        <a:stretch/>
      </xdr:blipFill>
      <xdr:spPr>
        <a:xfrm>
          <a:off x="0" y="81020613"/>
          <a:ext cx="681318" cy="1024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66919</xdr:rowOff>
    </xdr:from>
    <xdr:to>
      <xdr:col>0</xdr:col>
      <xdr:colOff>1066800</xdr:colOff>
      <xdr:row>387</xdr:row>
      <xdr:rowOff>57954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43601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35859</xdr:colOff>
      <xdr:row>83</xdr:row>
      <xdr:rowOff>170329</xdr:rowOff>
    </xdr:from>
    <xdr:to>
      <xdr:col>0</xdr:col>
      <xdr:colOff>779930</xdr:colOff>
      <xdr:row>88</xdr:row>
      <xdr:rowOff>17929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" y="22483482"/>
          <a:ext cx="744071" cy="744071"/>
        </a:xfrm>
        <a:prstGeom prst="rect">
          <a:avLst/>
        </a:prstGeom>
      </xdr:spPr>
    </xdr:pic>
    <xdr:clientData/>
  </xdr:twoCellAnchor>
  <xdr:twoCellAnchor>
    <xdr:from>
      <xdr:col>0</xdr:col>
      <xdr:colOff>741669</xdr:colOff>
      <xdr:row>83</xdr:row>
      <xdr:rowOff>141035</xdr:rowOff>
    </xdr:from>
    <xdr:to>
      <xdr:col>0</xdr:col>
      <xdr:colOff>1541928</xdr:colOff>
      <xdr:row>88</xdr:row>
      <xdr:rowOff>44823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69" y="22454188"/>
          <a:ext cx="800259" cy="800259"/>
        </a:xfrm>
        <a:prstGeom prst="rect">
          <a:avLst/>
        </a:prstGeom>
      </xdr:spPr>
    </xdr:pic>
    <xdr:clientData/>
  </xdr:twoCellAnchor>
  <xdr:twoCellAnchor>
    <xdr:from>
      <xdr:col>0</xdr:col>
      <xdr:colOff>511884</xdr:colOff>
      <xdr:row>90</xdr:row>
      <xdr:rowOff>29135</xdr:rowOff>
    </xdr:from>
    <xdr:to>
      <xdr:col>0</xdr:col>
      <xdr:colOff>1654884</xdr:colOff>
      <xdr:row>96</xdr:row>
      <xdr:rowOff>99956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84" y="27346835"/>
          <a:ext cx="1143000" cy="1168101"/>
        </a:xfrm>
        <a:prstGeom prst="rect">
          <a:avLst/>
        </a:prstGeom>
      </xdr:spPr>
    </xdr:pic>
    <xdr:clientData/>
  </xdr:twoCellAnchor>
  <xdr:twoCellAnchor>
    <xdr:from>
      <xdr:col>0</xdr:col>
      <xdr:colOff>903037</xdr:colOff>
      <xdr:row>108</xdr:row>
      <xdr:rowOff>105177</xdr:rowOff>
    </xdr:from>
    <xdr:to>
      <xdr:col>0</xdr:col>
      <xdr:colOff>1918449</xdr:colOff>
      <xdr:row>114</xdr:row>
      <xdr:rowOff>44824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37" y="27079977"/>
          <a:ext cx="1015412" cy="1015412"/>
        </a:xfrm>
        <a:prstGeom prst="rect">
          <a:avLst/>
        </a:prstGeom>
      </xdr:spPr>
    </xdr:pic>
    <xdr:clientData/>
  </xdr:twoCellAnchor>
  <xdr:twoCellAnchor>
    <xdr:from>
      <xdr:col>0</xdr:col>
      <xdr:colOff>1389527</xdr:colOff>
      <xdr:row>39</xdr:row>
      <xdr:rowOff>152402</xdr:rowOff>
    </xdr:from>
    <xdr:to>
      <xdr:col>1</xdr:col>
      <xdr:colOff>107573</xdr:colOff>
      <xdr:row>45</xdr:row>
      <xdr:rowOff>17930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27" y="13500849"/>
          <a:ext cx="941293" cy="94129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40</xdr:row>
      <xdr:rowOff>62753</xdr:rowOff>
    </xdr:from>
    <xdr:to>
      <xdr:col>1</xdr:col>
      <xdr:colOff>358591</xdr:colOff>
      <xdr:row>45</xdr:row>
      <xdr:rowOff>0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0" t="1162" r="40697" b="-9302"/>
        <a:stretch/>
      </xdr:blipFill>
      <xdr:spPr>
        <a:xfrm>
          <a:off x="2223248" y="13590494"/>
          <a:ext cx="358590" cy="833718"/>
        </a:xfrm>
        <a:prstGeom prst="rect">
          <a:avLst/>
        </a:prstGeom>
      </xdr:spPr>
    </xdr:pic>
    <xdr:clientData/>
  </xdr:twoCellAnchor>
  <xdr:twoCellAnchor>
    <xdr:from>
      <xdr:col>0</xdr:col>
      <xdr:colOff>546848</xdr:colOff>
      <xdr:row>148</xdr:row>
      <xdr:rowOff>44824</xdr:rowOff>
    </xdr:from>
    <xdr:to>
      <xdr:col>0</xdr:col>
      <xdr:colOff>1689848</xdr:colOff>
      <xdr:row>154</xdr:row>
      <xdr:rowOff>112059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48" y="36163624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116541</xdr:rowOff>
    </xdr:from>
    <xdr:to>
      <xdr:col>0</xdr:col>
      <xdr:colOff>1143000</xdr:colOff>
      <xdr:row>81</xdr:row>
      <xdr:rowOff>4482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53929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1147482</xdr:colOff>
      <xdr:row>74</xdr:row>
      <xdr:rowOff>161365</xdr:rowOff>
    </xdr:from>
    <xdr:to>
      <xdr:col>1</xdr:col>
      <xdr:colOff>67235</xdr:colOff>
      <xdr:row>81</xdr:row>
      <xdr:rowOff>49306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82" y="2139875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959225</xdr:colOff>
      <xdr:row>308</xdr:row>
      <xdr:rowOff>80682</xdr:rowOff>
    </xdr:from>
    <xdr:to>
      <xdr:col>0</xdr:col>
      <xdr:colOff>2052919</xdr:colOff>
      <xdr:row>313</xdr:row>
      <xdr:rowOff>98613</xdr:rowOff>
    </xdr:to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65" r="4313" b="8235"/>
        <a:stretch/>
      </xdr:blipFill>
      <xdr:spPr>
        <a:xfrm>
          <a:off x="959225" y="67934541"/>
          <a:ext cx="1093694" cy="914401"/>
        </a:xfrm>
        <a:prstGeom prst="rect">
          <a:avLst/>
        </a:prstGeom>
      </xdr:spPr>
    </xdr:pic>
    <xdr:clientData/>
  </xdr:twoCellAnchor>
  <xdr:twoCellAnchor>
    <xdr:from>
      <xdr:col>0</xdr:col>
      <xdr:colOff>1066801</xdr:colOff>
      <xdr:row>324</xdr:row>
      <xdr:rowOff>71718</xdr:rowOff>
    </xdr:from>
    <xdr:to>
      <xdr:col>0</xdr:col>
      <xdr:colOff>1900518</xdr:colOff>
      <xdr:row>329</xdr:row>
      <xdr:rowOff>8965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70794283"/>
          <a:ext cx="833717" cy="833717"/>
        </a:xfrm>
        <a:prstGeom prst="rect">
          <a:avLst/>
        </a:prstGeom>
      </xdr:spPr>
    </xdr:pic>
    <xdr:clientData/>
  </xdr:twoCellAnchor>
  <xdr:twoCellAnchor>
    <xdr:from>
      <xdr:col>0</xdr:col>
      <xdr:colOff>1405060</xdr:colOff>
      <xdr:row>327</xdr:row>
      <xdr:rowOff>107576</xdr:rowOff>
    </xdr:from>
    <xdr:to>
      <xdr:col>0</xdr:col>
      <xdr:colOff>2169459</xdr:colOff>
      <xdr:row>331</xdr:row>
      <xdr:rowOff>89646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23" r="4481"/>
        <a:stretch/>
      </xdr:blipFill>
      <xdr:spPr>
        <a:xfrm>
          <a:off x="1405060" y="71368023"/>
          <a:ext cx="764399" cy="699247"/>
        </a:xfrm>
        <a:prstGeom prst="rect">
          <a:avLst/>
        </a:prstGeom>
      </xdr:spPr>
    </xdr:pic>
    <xdr:clientData/>
  </xdr:twoCellAnchor>
  <xdr:twoCellAnchor>
    <xdr:from>
      <xdr:col>0</xdr:col>
      <xdr:colOff>143435</xdr:colOff>
      <xdr:row>325</xdr:row>
      <xdr:rowOff>71717</xdr:rowOff>
    </xdr:from>
    <xdr:to>
      <xdr:col>0</xdr:col>
      <xdr:colOff>959223</xdr:colOff>
      <xdr:row>329</xdr:row>
      <xdr:rowOff>170329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5" y="70973576"/>
          <a:ext cx="815788" cy="815788"/>
        </a:xfrm>
        <a:prstGeom prst="rect">
          <a:avLst/>
        </a:prstGeom>
      </xdr:spPr>
    </xdr:pic>
    <xdr:clientData/>
  </xdr:twoCellAnchor>
  <xdr:twoCellAnchor>
    <xdr:from>
      <xdr:col>0</xdr:col>
      <xdr:colOff>197224</xdr:colOff>
      <xdr:row>341</xdr:row>
      <xdr:rowOff>98611</xdr:rowOff>
    </xdr:from>
    <xdr:to>
      <xdr:col>0</xdr:col>
      <xdr:colOff>1129554</xdr:colOff>
      <xdr:row>346</xdr:row>
      <xdr:rowOff>134471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" y="73869176"/>
          <a:ext cx="932330" cy="932330"/>
        </a:xfrm>
        <a:prstGeom prst="rect">
          <a:avLst/>
        </a:prstGeom>
      </xdr:spPr>
    </xdr:pic>
    <xdr:clientData/>
  </xdr:twoCellAnchor>
  <xdr:twoCellAnchor>
    <xdr:from>
      <xdr:col>0</xdr:col>
      <xdr:colOff>1064402</xdr:colOff>
      <xdr:row>341</xdr:row>
      <xdr:rowOff>33458</xdr:rowOff>
    </xdr:from>
    <xdr:to>
      <xdr:col>0</xdr:col>
      <xdr:colOff>2079814</xdr:colOff>
      <xdr:row>346</xdr:row>
      <xdr:rowOff>152400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02" y="73804023"/>
          <a:ext cx="1015412" cy="1015412"/>
        </a:xfrm>
        <a:prstGeom prst="rect">
          <a:avLst/>
        </a:prstGeom>
      </xdr:spPr>
    </xdr:pic>
    <xdr:clientData/>
  </xdr:twoCellAnchor>
  <xdr:twoCellAnchor>
    <xdr:from>
      <xdr:col>0</xdr:col>
      <xdr:colOff>842682</xdr:colOff>
      <xdr:row>381</xdr:row>
      <xdr:rowOff>98614</xdr:rowOff>
    </xdr:from>
    <xdr:to>
      <xdr:col>0</xdr:col>
      <xdr:colOff>1900516</xdr:colOff>
      <xdr:row>387</xdr:row>
      <xdr:rowOff>80683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2" y="82475296"/>
          <a:ext cx="1057834" cy="1057834"/>
        </a:xfrm>
        <a:prstGeom prst="rect">
          <a:avLst/>
        </a:prstGeom>
      </xdr:spPr>
    </xdr:pic>
    <xdr:clientData/>
  </xdr:twoCellAnchor>
  <xdr:twoCellAnchor>
    <xdr:from>
      <xdr:col>0</xdr:col>
      <xdr:colOff>1766046</xdr:colOff>
      <xdr:row>381</xdr:row>
      <xdr:rowOff>116541</xdr:rowOff>
    </xdr:from>
    <xdr:to>
      <xdr:col>1</xdr:col>
      <xdr:colOff>439270</xdr:colOff>
      <xdr:row>387</xdr:row>
      <xdr:rowOff>53787</xdr:rowOff>
    </xdr:to>
    <xdr:pic>
      <xdr:nvPicPr>
        <xdr:cNvPr id="327" name="Рисунок 326"/>
        <xdr:cNvPicPr>
          <a:picLocks noChangeAspect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0" b="-1802"/>
        <a:stretch/>
      </xdr:blipFill>
      <xdr:spPr>
        <a:xfrm>
          <a:off x="1766046" y="82493223"/>
          <a:ext cx="896471" cy="1013011"/>
        </a:xfrm>
        <a:prstGeom prst="rect">
          <a:avLst/>
        </a:prstGeom>
      </xdr:spPr>
    </xdr:pic>
    <xdr:clientData/>
  </xdr:twoCellAnchor>
  <xdr:twoCellAnchor>
    <xdr:from>
      <xdr:col>0</xdr:col>
      <xdr:colOff>1918447</xdr:colOff>
      <xdr:row>373</xdr:row>
      <xdr:rowOff>53790</xdr:rowOff>
    </xdr:from>
    <xdr:to>
      <xdr:col>1</xdr:col>
      <xdr:colOff>421483</xdr:colOff>
      <xdr:row>379</xdr:row>
      <xdr:rowOff>17931</xdr:rowOff>
    </xdr:to>
    <xdr:pic>
      <xdr:nvPicPr>
        <xdr:cNvPr id="334" name="Рисунок 333"/>
        <xdr:cNvPicPr>
          <a:picLocks noChangeAspect="1"/>
        </xdr:cNvPicPr>
      </xdr:nvPicPr>
      <xdr:blipFill rotWithShape="1"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2" r="16078" b="1176"/>
        <a:stretch/>
      </xdr:blipFill>
      <xdr:spPr>
        <a:xfrm>
          <a:off x="1918447" y="80996119"/>
          <a:ext cx="726283" cy="1039906"/>
        </a:xfrm>
        <a:prstGeom prst="rect">
          <a:avLst/>
        </a:prstGeom>
      </xdr:spPr>
    </xdr:pic>
    <xdr:clientData/>
  </xdr:twoCellAnchor>
  <xdr:twoCellAnchor>
    <xdr:from>
      <xdr:col>0</xdr:col>
      <xdr:colOff>1344706</xdr:colOff>
      <xdr:row>373</xdr:row>
      <xdr:rowOff>69316</xdr:rowOff>
    </xdr:from>
    <xdr:to>
      <xdr:col>0</xdr:col>
      <xdr:colOff>1925983</xdr:colOff>
      <xdr:row>379</xdr:row>
      <xdr:rowOff>8963</xdr:rowOff>
    </xdr:to>
    <xdr:pic>
      <xdr:nvPicPr>
        <xdr:cNvPr id="335" name="Рисунок 334"/>
        <xdr:cNvPicPr>
          <a:picLocks noChangeAspect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18" r="22143" b="-1387"/>
        <a:stretch/>
      </xdr:blipFill>
      <xdr:spPr>
        <a:xfrm>
          <a:off x="1344706" y="81011645"/>
          <a:ext cx="581277" cy="1015412"/>
        </a:xfrm>
        <a:prstGeom prst="rect">
          <a:avLst/>
        </a:prstGeom>
      </xdr:spPr>
    </xdr:pic>
    <xdr:clientData/>
  </xdr:twoCellAnchor>
  <xdr:twoCellAnchor>
    <xdr:from>
      <xdr:col>0</xdr:col>
      <xdr:colOff>869577</xdr:colOff>
      <xdr:row>399</xdr:row>
      <xdr:rowOff>80683</xdr:rowOff>
    </xdr:from>
    <xdr:to>
      <xdr:col>0</xdr:col>
      <xdr:colOff>1873624</xdr:colOff>
      <xdr:row>405</xdr:row>
      <xdr:rowOff>8965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77" y="85684659"/>
          <a:ext cx="1004047" cy="1004047"/>
        </a:xfrm>
        <a:prstGeom prst="rect">
          <a:avLst/>
        </a:prstGeom>
      </xdr:spPr>
    </xdr:pic>
    <xdr:clientData/>
  </xdr:twoCellAnchor>
  <xdr:twoCellAnchor>
    <xdr:from>
      <xdr:col>0</xdr:col>
      <xdr:colOff>995083</xdr:colOff>
      <xdr:row>292</xdr:row>
      <xdr:rowOff>8964</xdr:rowOff>
    </xdr:from>
    <xdr:to>
      <xdr:col>0</xdr:col>
      <xdr:colOff>2151529</xdr:colOff>
      <xdr:row>298</xdr:row>
      <xdr:rowOff>89645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083" y="64994117"/>
          <a:ext cx="1156446" cy="1156446"/>
        </a:xfrm>
        <a:prstGeom prst="rect">
          <a:avLst/>
        </a:prstGeom>
      </xdr:spPr>
    </xdr:pic>
    <xdr:clientData/>
  </xdr:twoCellAnchor>
  <xdr:twoCellAnchor>
    <xdr:from>
      <xdr:col>0</xdr:col>
      <xdr:colOff>90768</xdr:colOff>
      <xdr:row>290</xdr:row>
      <xdr:rowOff>87967</xdr:rowOff>
    </xdr:from>
    <xdr:to>
      <xdr:col>0</xdr:col>
      <xdr:colOff>1139865</xdr:colOff>
      <xdr:row>294</xdr:row>
      <xdr:rowOff>107577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8" y="64714532"/>
          <a:ext cx="1049097" cy="736786"/>
        </a:xfrm>
        <a:prstGeom prst="rect">
          <a:avLst/>
        </a:prstGeom>
      </xdr:spPr>
    </xdr:pic>
    <xdr:clientData/>
  </xdr:twoCellAnchor>
  <xdr:twoCellAnchor>
    <xdr:from>
      <xdr:col>0</xdr:col>
      <xdr:colOff>1066799</xdr:colOff>
      <xdr:row>300</xdr:row>
      <xdr:rowOff>62753</xdr:rowOff>
    </xdr:from>
    <xdr:to>
      <xdr:col>0</xdr:col>
      <xdr:colOff>2008094</xdr:colOff>
      <xdr:row>305</xdr:row>
      <xdr:rowOff>107578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799" y="66482259"/>
          <a:ext cx="941295" cy="941295"/>
        </a:xfrm>
        <a:prstGeom prst="rect">
          <a:avLst/>
        </a:prstGeom>
      </xdr:spPr>
    </xdr:pic>
    <xdr:clientData/>
  </xdr:twoCellAnchor>
  <xdr:twoCellAnchor>
    <xdr:from>
      <xdr:col>0</xdr:col>
      <xdr:colOff>134470</xdr:colOff>
      <xdr:row>300</xdr:row>
      <xdr:rowOff>123107</xdr:rowOff>
    </xdr:from>
    <xdr:to>
      <xdr:col>0</xdr:col>
      <xdr:colOff>1057835</xdr:colOff>
      <xdr:row>305</xdr:row>
      <xdr:rowOff>150002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" y="66542613"/>
          <a:ext cx="923365" cy="923365"/>
        </a:xfrm>
        <a:prstGeom prst="rect">
          <a:avLst/>
        </a:prstGeom>
      </xdr:spPr>
    </xdr:pic>
    <xdr:clientData/>
  </xdr:twoCellAnchor>
  <xdr:twoCellAnchor>
    <xdr:from>
      <xdr:col>0</xdr:col>
      <xdr:colOff>1522337</xdr:colOff>
      <xdr:row>623</xdr:row>
      <xdr:rowOff>135498</xdr:rowOff>
    </xdr:from>
    <xdr:to>
      <xdr:col>1</xdr:col>
      <xdr:colOff>10308</xdr:colOff>
      <xdr:row>627</xdr:row>
      <xdr:rowOff>131332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337" y="114138318"/>
          <a:ext cx="713011" cy="727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623</xdr:row>
      <xdr:rowOff>71717</xdr:rowOff>
    </xdr:from>
    <xdr:to>
      <xdr:col>0</xdr:col>
      <xdr:colOff>788894</xdr:colOff>
      <xdr:row>627</xdr:row>
      <xdr:rowOff>143435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92635"/>
          <a:ext cx="788894" cy="788894"/>
        </a:xfrm>
        <a:prstGeom prst="rect">
          <a:avLst/>
        </a:prstGeom>
      </xdr:spPr>
    </xdr:pic>
    <xdr:clientData/>
  </xdr:twoCellAnchor>
  <xdr:twoCellAnchor>
    <xdr:from>
      <xdr:col>0</xdr:col>
      <xdr:colOff>661276</xdr:colOff>
      <xdr:row>623</xdr:row>
      <xdr:rowOff>64675</xdr:rowOff>
    </xdr:from>
    <xdr:to>
      <xdr:col>0</xdr:col>
      <xdr:colOff>1499794</xdr:colOff>
      <xdr:row>628</xdr:row>
      <xdr:rowOff>6723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276" y="114067495"/>
          <a:ext cx="838518" cy="8564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106680</xdr:rowOff>
    </xdr:from>
    <xdr:to>
      <xdr:col>0</xdr:col>
      <xdr:colOff>1143000</xdr:colOff>
      <xdr:row>227</xdr:row>
      <xdr:rowOff>152400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9334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980580</xdr:colOff>
      <xdr:row>221</xdr:row>
      <xdr:rowOff>119520</xdr:rowOff>
    </xdr:from>
    <xdr:to>
      <xdr:col>0</xdr:col>
      <xdr:colOff>2123580</xdr:colOff>
      <xdr:row>227</xdr:row>
      <xdr:rowOff>165240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80" y="53406180"/>
          <a:ext cx="11430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683400</xdr:colOff>
      <xdr:row>158</xdr:row>
      <xdr:rowOff>96660</xdr:rowOff>
    </xdr:from>
    <xdr:to>
      <xdr:col>0</xdr:col>
      <xdr:colOff>1592580</xdr:colOff>
      <xdr:row>163</xdr:row>
      <xdr:rowOff>91440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00" y="29647020"/>
          <a:ext cx="909180" cy="909180"/>
        </a:xfrm>
        <a:prstGeom prst="rect">
          <a:avLst/>
        </a:prstGeom>
      </xdr:spPr>
    </xdr:pic>
    <xdr:clientData/>
  </xdr:twoCellAnchor>
  <xdr:twoCellAnchor>
    <xdr:from>
      <xdr:col>0</xdr:col>
      <xdr:colOff>108000</xdr:colOff>
      <xdr:row>198</xdr:row>
      <xdr:rowOff>11520</xdr:rowOff>
    </xdr:from>
    <xdr:to>
      <xdr:col>0</xdr:col>
      <xdr:colOff>687600</xdr:colOff>
      <xdr:row>202</xdr:row>
      <xdr:rowOff>83880</xdr:rowOff>
    </xdr:to>
    <xdr:pic>
      <xdr:nvPicPr>
        <xdr:cNvPr id="400" name="Рисунок 9"/>
        <xdr:cNvPicPr/>
      </xdr:nvPicPr>
      <xdr:blipFill>
        <a:blip xmlns:r="http://schemas.openxmlformats.org/officeDocument/2006/relationships" r:embed="rId2"/>
        <a:srcRect t="3722182" b="5379182"/>
        <a:stretch/>
      </xdr:blipFill>
      <xdr:spPr>
        <a:xfrm>
          <a:off x="108000" y="26014770"/>
          <a:ext cx="579600" cy="7962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175260</xdr:colOff>
      <xdr:row>25</xdr:row>
      <xdr:rowOff>107460</xdr:rowOff>
    </xdr:from>
    <xdr:to>
      <xdr:col>0</xdr:col>
      <xdr:colOff>1165860</xdr:colOff>
      <xdr:row>31</xdr:row>
      <xdr:rowOff>45720</xdr:rowOff>
    </xdr:to>
    <xdr:pic>
      <xdr:nvPicPr>
        <xdr:cNvPr id="408" name="Рисунок 30"/>
        <xdr:cNvPicPr/>
      </xdr:nvPicPr>
      <xdr:blipFill>
        <a:blip xmlns:r="http://schemas.openxmlformats.org/officeDocument/2006/relationships" r:embed="rId3"/>
        <a:stretch/>
      </xdr:blipFill>
      <xdr:spPr>
        <a:xfrm>
          <a:off x="175260" y="6249180"/>
          <a:ext cx="990600" cy="10355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1117920</xdr:colOff>
      <xdr:row>25</xdr:row>
      <xdr:rowOff>131985</xdr:rowOff>
    </xdr:from>
    <xdr:to>
      <xdr:col>0</xdr:col>
      <xdr:colOff>2164080</xdr:colOff>
      <xdr:row>31</xdr:row>
      <xdr:rowOff>68580</xdr:rowOff>
    </xdr:to>
    <xdr:pic>
      <xdr:nvPicPr>
        <xdr:cNvPr id="409" name="Рисунок 32"/>
        <xdr:cNvPicPr/>
      </xdr:nvPicPr>
      <xdr:blipFill>
        <a:blip xmlns:r="http://schemas.openxmlformats.org/officeDocument/2006/relationships" r:embed="rId4"/>
        <a:stretch/>
      </xdr:blipFill>
      <xdr:spPr>
        <a:xfrm>
          <a:off x="1117920" y="6273705"/>
          <a:ext cx="1046160" cy="10338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1110480</xdr:colOff>
      <xdr:row>338</xdr:row>
      <xdr:rowOff>168360</xdr:rowOff>
    </xdr:from>
    <xdr:to>
      <xdr:col>0</xdr:col>
      <xdr:colOff>2011680</xdr:colOff>
      <xdr:row>343</xdr:row>
      <xdr:rowOff>60960</xdr:rowOff>
    </xdr:to>
    <xdr:pic>
      <xdr:nvPicPr>
        <xdr:cNvPr id="420" name="Рисунок 86"/>
        <xdr:cNvPicPr/>
      </xdr:nvPicPr>
      <xdr:blipFill>
        <a:blip xmlns:r="http://schemas.openxmlformats.org/officeDocument/2006/relationships" r:embed="rId5"/>
        <a:stretch/>
      </xdr:blipFill>
      <xdr:spPr>
        <a:xfrm>
          <a:off x="1110480" y="47640960"/>
          <a:ext cx="901200" cy="807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78375</xdr:colOff>
      <xdr:row>198</xdr:row>
      <xdr:rowOff>76755</xdr:rowOff>
    </xdr:from>
    <xdr:to>
      <xdr:col>0</xdr:col>
      <xdr:colOff>551775</xdr:colOff>
      <xdr:row>204</xdr:row>
      <xdr:rowOff>30675</xdr:rowOff>
    </xdr:to>
    <xdr:pic>
      <xdr:nvPicPr>
        <xdr:cNvPr id="441" name="Рисунок 2"/>
        <xdr:cNvPicPr/>
      </xdr:nvPicPr>
      <xdr:blipFill>
        <a:blip xmlns:r="http://schemas.openxmlformats.org/officeDocument/2006/relationships" r:embed="rId6"/>
        <a:stretch/>
      </xdr:blipFill>
      <xdr:spPr>
        <a:xfrm>
          <a:off x="78375" y="35113515"/>
          <a:ext cx="473400" cy="1051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596880</xdr:colOff>
      <xdr:row>7</xdr:row>
      <xdr:rowOff>20160</xdr:rowOff>
    </xdr:from>
    <xdr:to>
      <xdr:col>0</xdr:col>
      <xdr:colOff>1382040</xdr:colOff>
      <xdr:row>14</xdr:row>
      <xdr:rowOff>38520</xdr:rowOff>
    </xdr:to>
    <xdr:pic>
      <xdr:nvPicPr>
        <xdr:cNvPr id="443" name="Рисунок 11"/>
        <xdr:cNvPicPr/>
      </xdr:nvPicPr>
      <xdr:blipFill>
        <a:blip xmlns:r="http://schemas.openxmlformats.org/officeDocument/2006/relationships" r:embed="rId7"/>
        <a:stretch/>
      </xdr:blipFill>
      <xdr:spPr>
        <a:xfrm>
          <a:off x="596880" y="1868010"/>
          <a:ext cx="785160" cy="12947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406605</xdr:colOff>
      <xdr:row>16</xdr:row>
      <xdr:rowOff>172515</xdr:rowOff>
    </xdr:from>
    <xdr:to>
      <xdr:col>0</xdr:col>
      <xdr:colOff>1834725</xdr:colOff>
      <xdr:row>21</xdr:row>
      <xdr:rowOff>76395</xdr:rowOff>
    </xdr:to>
    <xdr:pic>
      <xdr:nvPicPr>
        <xdr:cNvPr id="444" name="Рисунок 12"/>
        <xdr:cNvPicPr/>
      </xdr:nvPicPr>
      <xdr:blipFill>
        <a:blip xmlns:r="http://schemas.openxmlformats.org/officeDocument/2006/relationships" r:embed="rId8"/>
        <a:stretch/>
      </xdr:blipFill>
      <xdr:spPr>
        <a:xfrm>
          <a:off x="406605" y="3677715"/>
          <a:ext cx="1428120" cy="8563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589215</xdr:colOff>
      <xdr:row>198</xdr:row>
      <xdr:rowOff>69555</xdr:rowOff>
    </xdr:from>
    <xdr:to>
      <xdr:col>0</xdr:col>
      <xdr:colOff>1056495</xdr:colOff>
      <xdr:row>204</xdr:row>
      <xdr:rowOff>30675</xdr:rowOff>
    </xdr:to>
    <xdr:pic>
      <xdr:nvPicPr>
        <xdr:cNvPr id="446" name="Рисунок 17"/>
        <xdr:cNvPicPr/>
      </xdr:nvPicPr>
      <xdr:blipFill>
        <a:blip xmlns:r="http://schemas.openxmlformats.org/officeDocument/2006/relationships" r:embed="rId9"/>
        <a:stretch/>
      </xdr:blipFill>
      <xdr:spPr>
        <a:xfrm>
          <a:off x="589215" y="35106315"/>
          <a:ext cx="467280" cy="1058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831300</xdr:colOff>
      <xdr:row>184</xdr:row>
      <xdr:rowOff>4920</xdr:rowOff>
    </xdr:from>
    <xdr:to>
      <xdr:col>0</xdr:col>
      <xdr:colOff>1348740</xdr:colOff>
      <xdr:row>189</xdr:row>
      <xdr:rowOff>129540</xdr:rowOff>
    </xdr:to>
    <xdr:pic>
      <xdr:nvPicPr>
        <xdr:cNvPr id="448" name="Рисунок 19"/>
        <xdr:cNvPicPr/>
      </xdr:nvPicPr>
      <xdr:blipFill>
        <a:blip xmlns:r="http://schemas.openxmlformats.org/officeDocument/2006/relationships" r:embed="rId10"/>
        <a:stretch/>
      </xdr:blipFill>
      <xdr:spPr>
        <a:xfrm>
          <a:off x="831300" y="33030000"/>
          <a:ext cx="517440" cy="10390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108000</xdr:colOff>
      <xdr:row>453</xdr:row>
      <xdr:rowOff>11520</xdr:rowOff>
    </xdr:from>
    <xdr:to>
      <xdr:col>0</xdr:col>
      <xdr:colOff>687600</xdr:colOff>
      <xdr:row>457</xdr:row>
      <xdr:rowOff>83880</xdr:rowOff>
    </xdr:to>
    <xdr:pic>
      <xdr:nvPicPr>
        <xdr:cNvPr id="449" name="Рисунок 9"/>
        <xdr:cNvPicPr/>
      </xdr:nvPicPr>
      <xdr:blipFill>
        <a:blip xmlns:r="http://schemas.openxmlformats.org/officeDocument/2006/relationships" r:embed="rId2"/>
        <a:srcRect t="3722182" b="5379182"/>
        <a:stretch/>
      </xdr:blipFill>
      <xdr:spPr>
        <a:xfrm>
          <a:off x="108000" y="31444020"/>
          <a:ext cx="579600" cy="7962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153540</xdr:colOff>
      <xdr:row>561</xdr:row>
      <xdr:rowOff>87345</xdr:rowOff>
    </xdr:from>
    <xdr:to>
      <xdr:col>0</xdr:col>
      <xdr:colOff>629460</xdr:colOff>
      <xdr:row>566</xdr:row>
      <xdr:rowOff>85545</xdr:rowOff>
    </xdr:to>
    <xdr:pic>
      <xdr:nvPicPr>
        <xdr:cNvPr id="88" name="Рисунок 44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53540" y="95657385"/>
          <a:ext cx="475920" cy="912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371475</xdr:colOff>
      <xdr:row>544</xdr:row>
      <xdr:rowOff>28575</xdr:rowOff>
    </xdr:from>
    <xdr:to>
      <xdr:col>0</xdr:col>
      <xdr:colOff>896408</xdr:colOff>
      <xdr:row>550</xdr:row>
      <xdr:rowOff>133350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2476975"/>
          <a:ext cx="524933" cy="1190625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257</xdr:row>
      <xdr:rowOff>9525</xdr:rowOff>
    </xdr:from>
    <xdr:to>
      <xdr:col>0</xdr:col>
      <xdr:colOff>1619250</xdr:colOff>
      <xdr:row>261</xdr:row>
      <xdr:rowOff>15875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8320325"/>
          <a:ext cx="1095375" cy="730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171450</xdr:rowOff>
    </xdr:from>
    <xdr:to>
      <xdr:col>0</xdr:col>
      <xdr:colOff>850392</xdr:colOff>
      <xdr:row>276</xdr:row>
      <xdr:rowOff>114300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01275"/>
          <a:ext cx="850392" cy="1028700"/>
        </a:xfrm>
        <a:prstGeom prst="rect">
          <a:avLst/>
        </a:prstGeom>
      </xdr:spPr>
    </xdr:pic>
    <xdr:clientData/>
  </xdr:twoCellAnchor>
  <xdr:twoCellAnchor>
    <xdr:from>
      <xdr:col>0</xdr:col>
      <xdr:colOff>845326</xdr:colOff>
      <xdr:row>270</xdr:row>
      <xdr:rowOff>178575</xdr:rowOff>
    </xdr:from>
    <xdr:to>
      <xdr:col>0</xdr:col>
      <xdr:colOff>1600562</xdr:colOff>
      <xdr:row>276</xdr:row>
      <xdr:rowOff>95250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26" y="48308400"/>
          <a:ext cx="755236" cy="1002525"/>
        </a:xfrm>
        <a:prstGeom prst="rect">
          <a:avLst/>
        </a:prstGeom>
      </xdr:spPr>
    </xdr:pic>
    <xdr:clientData/>
  </xdr:twoCellAnchor>
  <xdr:twoCellAnchor>
    <xdr:from>
      <xdr:col>0</xdr:col>
      <xdr:colOff>1604926</xdr:colOff>
      <xdr:row>270</xdr:row>
      <xdr:rowOff>166650</xdr:rowOff>
    </xdr:from>
    <xdr:to>
      <xdr:col>1</xdr:col>
      <xdr:colOff>289714</xdr:colOff>
      <xdr:row>276</xdr:row>
      <xdr:rowOff>85725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26" y="48296475"/>
          <a:ext cx="837438" cy="1004925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286</xdr:row>
      <xdr:rowOff>95250</xdr:rowOff>
    </xdr:from>
    <xdr:to>
      <xdr:col>0</xdr:col>
      <xdr:colOff>1068897</xdr:colOff>
      <xdr:row>293</xdr:row>
      <xdr:rowOff>0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9853850"/>
          <a:ext cx="945071" cy="1171575"/>
        </a:xfrm>
        <a:prstGeom prst="rect">
          <a:avLst/>
        </a:prstGeom>
      </xdr:spPr>
    </xdr:pic>
    <xdr:clientData/>
  </xdr:twoCellAnchor>
  <xdr:twoCellAnchor>
    <xdr:from>
      <xdr:col>0</xdr:col>
      <xdr:colOff>1121550</xdr:colOff>
      <xdr:row>286</xdr:row>
      <xdr:rowOff>111900</xdr:rowOff>
    </xdr:from>
    <xdr:to>
      <xdr:col>0</xdr:col>
      <xdr:colOff>2000250</xdr:colOff>
      <xdr:row>293</xdr:row>
      <xdr:rowOff>1259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50" y="49870500"/>
          <a:ext cx="878700" cy="1156184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295</xdr:row>
      <xdr:rowOff>161925</xdr:rowOff>
    </xdr:from>
    <xdr:to>
      <xdr:col>0</xdr:col>
      <xdr:colOff>1039369</xdr:colOff>
      <xdr:row>302</xdr:row>
      <xdr:rowOff>0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51549300"/>
          <a:ext cx="906018" cy="1104900"/>
        </a:xfrm>
        <a:prstGeom prst="rect">
          <a:avLst/>
        </a:prstGeom>
      </xdr:spPr>
    </xdr:pic>
    <xdr:clientData/>
  </xdr:twoCellAnchor>
  <xdr:twoCellAnchor>
    <xdr:from>
      <xdr:col>0</xdr:col>
      <xdr:colOff>1140601</xdr:colOff>
      <xdr:row>295</xdr:row>
      <xdr:rowOff>171408</xdr:rowOff>
    </xdr:from>
    <xdr:to>
      <xdr:col>0</xdr:col>
      <xdr:colOff>1933575</xdr:colOff>
      <xdr:row>301</xdr:row>
      <xdr:rowOff>176807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01" y="51558783"/>
          <a:ext cx="792974" cy="109124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304</xdr:row>
      <xdr:rowOff>38100</xdr:rowOff>
    </xdr:from>
    <xdr:to>
      <xdr:col>0</xdr:col>
      <xdr:colOff>933450</xdr:colOff>
      <xdr:row>308</xdr:row>
      <xdr:rowOff>61546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3054250"/>
          <a:ext cx="647700" cy="747346"/>
        </a:xfrm>
        <a:prstGeom prst="rect">
          <a:avLst/>
        </a:prstGeom>
      </xdr:spPr>
    </xdr:pic>
    <xdr:clientData/>
  </xdr:twoCellAnchor>
  <xdr:twoCellAnchor>
    <xdr:from>
      <xdr:col>0</xdr:col>
      <xdr:colOff>1045350</xdr:colOff>
      <xdr:row>304</xdr:row>
      <xdr:rowOff>35700</xdr:rowOff>
    </xdr:from>
    <xdr:to>
      <xdr:col>0</xdr:col>
      <xdr:colOff>1684143</xdr:colOff>
      <xdr:row>308</xdr:row>
      <xdr:rowOff>123825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50" y="53051850"/>
          <a:ext cx="638793" cy="812025"/>
        </a:xfrm>
        <a:prstGeom prst="rect">
          <a:avLst/>
        </a:prstGeom>
      </xdr:spPr>
    </xdr:pic>
    <xdr:clientData/>
  </xdr:twoCellAnchor>
  <xdr:twoCellAnchor>
    <xdr:from>
      <xdr:col>0</xdr:col>
      <xdr:colOff>108000</xdr:colOff>
      <xdr:row>206</xdr:row>
      <xdr:rowOff>11520</xdr:rowOff>
    </xdr:from>
    <xdr:to>
      <xdr:col>0</xdr:col>
      <xdr:colOff>687600</xdr:colOff>
      <xdr:row>210</xdr:row>
      <xdr:rowOff>83880</xdr:rowOff>
    </xdr:to>
    <xdr:pic>
      <xdr:nvPicPr>
        <xdr:cNvPr id="102" name="Рисунок 9"/>
        <xdr:cNvPicPr/>
      </xdr:nvPicPr>
      <xdr:blipFill>
        <a:blip xmlns:r="http://schemas.openxmlformats.org/officeDocument/2006/relationships" r:embed="rId2"/>
        <a:srcRect t="3722182" b="5379182"/>
        <a:stretch/>
      </xdr:blipFill>
      <xdr:spPr>
        <a:xfrm>
          <a:off x="108000" y="27462570"/>
          <a:ext cx="579600" cy="7962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168480</xdr:colOff>
      <xdr:row>206</xdr:row>
      <xdr:rowOff>20160</xdr:rowOff>
    </xdr:from>
    <xdr:to>
      <xdr:col>0</xdr:col>
      <xdr:colOff>691560</xdr:colOff>
      <xdr:row>211</xdr:row>
      <xdr:rowOff>66960</xdr:rowOff>
    </xdr:to>
    <xdr:pic>
      <xdr:nvPicPr>
        <xdr:cNvPr id="103" name="Рисунок 8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168480" y="27471210"/>
          <a:ext cx="523080" cy="951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818940</xdr:colOff>
      <xdr:row>206</xdr:row>
      <xdr:rowOff>63600</xdr:rowOff>
    </xdr:from>
    <xdr:to>
      <xdr:col>0</xdr:col>
      <xdr:colOff>1365780</xdr:colOff>
      <xdr:row>211</xdr:row>
      <xdr:rowOff>90960</xdr:rowOff>
    </xdr:to>
    <xdr:pic>
      <xdr:nvPicPr>
        <xdr:cNvPr id="105" name="Рисунок 89"/>
        <xdr:cNvPicPr/>
      </xdr:nvPicPr>
      <xdr:blipFill>
        <a:blip xmlns:r="http://schemas.openxmlformats.org/officeDocument/2006/relationships" r:embed="rId24"/>
        <a:stretch/>
      </xdr:blipFill>
      <xdr:spPr>
        <a:xfrm>
          <a:off x="818940" y="36563400"/>
          <a:ext cx="546840" cy="941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108000</xdr:colOff>
      <xdr:row>206</xdr:row>
      <xdr:rowOff>11520</xdr:rowOff>
    </xdr:from>
    <xdr:to>
      <xdr:col>0</xdr:col>
      <xdr:colOff>687600</xdr:colOff>
      <xdr:row>210</xdr:row>
      <xdr:rowOff>83880</xdr:rowOff>
    </xdr:to>
    <xdr:pic>
      <xdr:nvPicPr>
        <xdr:cNvPr id="106" name="Рисунок 9"/>
        <xdr:cNvPicPr/>
      </xdr:nvPicPr>
      <xdr:blipFill>
        <a:blip xmlns:r="http://schemas.openxmlformats.org/officeDocument/2006/relationships" r:embed="rId2"/>
        <a:srcRect t="3722182" b="5379182"/>
        <a:stretch/>
      </xdr:blipFill>
      <xdr:spPr>
        <a:xfrm>
          <a:off x="108000" y="27462570"/>
          <a:ext cx="579600" cy="7962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790575</xdr:colOff>
      <xdr:row>310</xdr:row>
      <xdr:rowOff>76200</xdr:rowOff>
    </xdr:from>
    <xdr:to>
      <xdr:col>0</xdr:col>
      <xdr:colOff>1371600</xdr:colOff>
      <xdr:row>313</xdr:row>
      <xdr:rowOff>136572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0575" y="68656200"/>
          <a:ext cx="581025" cy="60329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310</xdr:row>
      <xdr:rowOff>85725</xdr:rowOff>
    </xdr:from>
    <xdr:to>
      <xdr:col>0</xdr:col>
      <xdr:colOff>785975</xdr:colOff>
      <xdr:row>314</xdr:row>
      <xdr:rowOff>9525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" y="68665725"/>
          <a:ext cx="785974" cy="647700"/>
        </a:xfrm>
        <a:prstGeom prst="rect">
          <a:avLst/>
        </a:prstGeom>
      </xdr:spPr>
    </xdr:pic>
    <xdr:clientData/>
  </xdr:twoCellAnchor>
  <xdr:twoCellAnchor>
    <xdr:from>
      <xdr:col>0</xdr:col>
      <xdr:colOff>748666</xdr:colOff>
      <xdr:row>324</xdr:row>
      <xdr:rowOff>129540</xdr:rowOff>
    </xdr:from>
    <xdr:to>
      <xdr:col>0</xdr:col>
      <xdr:colOff>1377316</xdr:colOff>
      <xdr:row>327</xdr:row>
      <xdr:rowOff>160863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8666" y="78691740"/>
          <a:ext cx="628650" cy="5799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324</xdr:row>
      <xdr:rowOff>104775</xdr:rowOff>
    </xdr:from>
    <xdr:to>
      <xdr:col>0</xdr:col>
      <xdr:colOff>719365</xdr:colOff>
      <xdr:row>328</xdr:row>
      <xdr:rowOff>0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71218425"/>
          <a:ext cx="719365" cy="619125"/>
        </a:xfrm>
        <a:prstGeom prst="rect">
          <a:avLst/>
        </a:prstGeom>
      </xdr:spPr>
    </xdr:pic>
    <xdr:clientData/>
  </xdr:twoCellAnchor>
  <xdr:twoCellAnchor>
    <xdr:from>
      <xdr:col>0</xdr:col>
      <xdr:colOff>640080</xdr:colOff>
      <xdr:row>561</xdr:row>
      <xdr:rowOff>60959</xdr:rowOff>
    </xdr:from>
    <xdr:to>
      <xdr:col>0</xdr:col>
      <xdr:colOff>1303020</xdr:colOff>
      <xdr:row>567</xdr:row>
      <xdr:rowOff>14378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40080" y="95630999"/>
          <a:ext cx="662940" cy="10506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45721</xdr:rowOff>
    </xdr:from>
    <xdr:to>
      <xdr:col>0</xdr:col>
      <xdr:colOff>1336678</xdr:colOff>
      <xdr:row>232</xdr:row>
      <xdr:rowOff>160021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41117521"/>
          <a:ext cx="1336678" cy="121158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250</xdr:row>
      <xdr:rowOff>22859</xdr:rowOff>
    </xdr:from>
    <xdr:to>
      <xdr:col>0</xdr:col>
      <xdr:colOff>1539239</xdr:colOff>
      <xdr:row>254</xdr:row>
      <xdr:rowOff>152400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11373" r="-534"/>
        <a:stretch/>
      </xdr:blipFill>
      <xdr:spPr>
        <a:xfrm>
          <a:off x="571500" y="50604419"/>
          <a:ext cx="967739" cy="861061"/>
        </a:xfrm>
        <a:prstGeom prst="rect">
          <a:avLst/>
        </a:prstGeom>
      </xdr:spPr>
    </xdr:pic>
    <xdr:clientData/>
  </xdr:twoCellAnchor>
  <xdr:twoCellAnchor>
    <xdr:from>
      <xdr:col>0</xdr:col>
      <xdr:colOff>1099186</xdr:colOff>
      <xdr:row>263</xdr:row>
      <xdr:rowOff>78106</xdr:rowOff>
    </xdr:from>
    <xdr:to>
      <xdr:col>0</xdr:col>
      <xdr:colOff>1780983</xdr:colOff>
      <xdr:row>268</xdr:row>
      <xdr:rowOff>137160</xdr:rowOff>
    </xdr:to>
    <xdr:pic>
      <xdr:nvPicPr>
        <xdr:cNvPr id="491" name="Рисунок 490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6867"/>
        <a:stretch/>
      </xdr:blipFill>
      <xdr:spPr>
        <a:xfrm>
          <a:off x="1099186" y="48282226"/>
          <a:ext cx="681797" cy="973454"/>
        </a:xfrm>
        <a:prstGeom prst="rect">
          <a:avLst/>
        </a:prstGeom>
      </xdr:spPr>
    </xdr:pic>
    <xdr:clientData/>
  </xdr:twoCellAnchor>
  <xdr:twoCellAnchor>
    <xdr:from>
      <xdr:col>0</xdr:col>
      <xdr:colOff>409574</xdr:colOff>
      <xdr:row>578</xdr:row>
      <xdr:rowOff>38100</xdr:rowOff>
    </xdr:from>
    <xdr:to>
      <xdr:col>0</xdr:col>
      <xdr:colOff>1000125</xdr:colOff>
      <xdr:row>583</xdr:row>
      <xdr:rowOff>19050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b="8341"/>
        <a:stretch/>
      </xdr:blipFill>
      <xdr:spPr>
        <a:xfrm>
          <a:off x="409574" y="86496525"/>
          <a:ext cx="590551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85725</xdr:rowOff>
    </xdr:from>
    <xdr:to>
      <xdr:col>0</xdr:col>
      <xdr:colOff>417332</xdr:colOff>
      <xdr:row>582</xdr:row>
      <xdr:rowOff>152400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86544150"/>
          <a:ext cx="417332" cy="809625"/>
        </a:xfrm>
        <a:prstGeom prst="rect">
          <a:avLst/>
        </a:prstGeom>
      </xdr:spPr>
    </xdr:pic>
    <xdr:clientData/>
  </xdr:twoCellAnchor>
  <xdr:twoCellAnchor>
    <xdr:from>
      <xdr:col>0</xdr:col>
      <xdr:colOff>1112520</xdr:colOff>
      <xdr:row>578</xdr:row>
      <xdr:rowOff>55245</xdr:rowOff>
    </xdr:from>
    <xdr:to>
      <xdr:col>0</xdr:col>
      <xdr:colOff>1624909</xdr:colOff>
      <xdr:row>583</xdr:row>
      <xdr:rowOff>26558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2520" y="103672005"/>
          <a:ext cx="512389" cy="88571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602</xdr:row>
      <xdr:rowOff>152401</xdr:rowOff>
    </xdr:from>
    <xdr:to>
      <xdr:col>0</xdr:col>
      <xdr:colOff>443945</xdr:colOff>
      <xdr:row>607</xdr:row>
      <xdr:rowOff>144781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" y="110352841"/>
          <a:ext cx="443944" cy="906780"/>
        </a:xfrm>
        <a:prstGeom prst="rect">
          <a:avLst/>
        </a:prstGeom>
      </xdr:spPr>
    </xdr:pic>
    <xdr:clientData/>
  </xdr:twoCellAnchor>
  <xdr:twoCellAnchor>
    <xdr:from>
      <xdr:col>0</xdr:col>
      <xdr:colOff>950595</xdr:colOff>
      <xdr:row>602</xdr:row>
      <xdr:rowOff>140971</xdr:rowOff>
    </xdr:from>
    <xdr:to>
      <xdr:col>0</xdr:col>
      <xdr:colOff>1384132</xdr:colOff>
      <xdr:row>607</xdr:row>
      <xdr:rowOff>121921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0595" y="110341411"/>
          <a:ext cx="433537" cy="895350"/>
        </a:xfrm>
        <a:prstGeom prst="rect">
          <a:avLst/>
        </a:prstGeom>
      </xdr:spPr>
    </xdr:pic>
    <xdr:clientData/>
  </xdr:twoCellAnchor>
  <xdr:twoCellAnchor>
    <xdr:from>
      <xdr:col>0</xdr:col>
      <xdr:colOff>420513</xdr:colOff>
      <xdr:row>603</xdr:row>
      <xdr:rowOff>9525</xdr:rowOff>
    </xdr:from>
    <xdr:to>
      <xdr:col>0</xdr:col>
      <xdr:colOff>876239</xdr:colOff>
      <xdr:row>607</xdr:row>
      <xdr:rowOff>144780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20513" y="110392845"/>
          <a:ext cx="455726" cy="866775"/>
        </a:xfrm>
        <a:prstGeom prst="rect">
          <a:avLst/>
        </a:prstGeom>
      </xdr:spPr>
    </xdr:pic>
    <xdr:clientData/>
  </xdr:twoCellAnchor>
  <xdr:twoCellAnchor>
    <xdr:from>
      <xdr:col>0</xdr:col>
      <xdr:colOff>1405890</xdr:colOff>
      <xdr:row>602</xdr:row>
      <xdr:rowOff>167641</xdr:rowOff>
    </xdr:from>
    <xdr:to>
      <xdr:col>0</xdr:col>
      <xdr:colOff>1928063</xdr:colOff>
      <xdr:row>607</xdr:row>
      <xdr:rowOff>129541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05890" y="110368081"/>
          <a:ext cx="522173" cy="8763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609</xdr:row>
      <xdr:rowOff>47625</xdr:rowOff>
    </xdr:from>
    <xdr:to>
      <xdr:col>0</xdr:col>
      <xdr:colOff>771451</xdr:colOff>
      <xdr:row>611</xdr:row>
      <xdr:rowOff>133293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0975" y="90154125"/>
          <a:ext cx="590476" cy="457143"/>
        </a:xfrm>
        <a:prstGeom prst="rect">
          <a:avLst/>
        </a:prstGeom>
      </xdr:spPr>
    </xdr:pic>
    <xdr:clientData/>
  </xdr:twoCellAnchor>
  <xdr:twoCellAnchor>
    <xdr:from>
      <xdr:col>0</xdr:col>
      <xdr:colOff>876300</xdr:colOff>
      <xdr:row>609</xdr:row>
      <xdr:rowOff>57150</xdr:rowOff>
    </xdr:from>
    <xdr:to>
      <xdr:col>0</xdr:col>
      <xdr:colOff>1523919</xdr:colOff>
      <xdr:row>611</xdr:row>
      <xdr:rowOff>133294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76300" y="90163650"/>
          <a:ext cx="647619" cy="447619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263</xdr:row>
      <xdr:rowOff>100965</xdr:rowOff>
    </xdr:from>
    <xdr:to>
      <xdr:col>0</xdr:col>
      <xdr:colOff>1083945</xdr:colOff>
      <xdr:row>266</xdr:row>
      <xdr:rowOff>89297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48305085"/>
          <a:ext cx="923925" cy="536972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585</xdr:row>
      <xdr:rowOff>9525</xdr:rowOff>
    </xdr:from>
    <xdr:to>
      <xdr:col>0</xdr:col>
      <xdr:colOff>761946</xdr:colOff>
      <xdr:row>589</xdr:row>
      <xdr:rowOff>171338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3375" y="94802325"/>
          <a:ext cx="428571" cy="895238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585</xdr:row>
      <xdr:rowOff>28575</xdr:rowOff>
    </xdr:from>
    <xdr:to>
      <xdr:col>0</xdr:col>
      <xdr:colOff>1304869</xdr:colOff>
      <xdr:row>589</xdr:row>
      <xdr:rowOff>180864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57250" y="94821375"/>
          <a:ext cx="447619" cy="885714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585</xdr:row>
      <xdr:rowOff>9525</xdr:rowOff>
    </xdr:from>
    <xdr:to>
      <xdr:col>0</xdr:col>
      <xdr:colOff>761946</xdr:colOff>
      <xdr:row>589</xdr:row>
      <xdr:rowOff>171338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3375" y="94802325"/>
          <a:ext cx="428571" cy="895238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585</xdr:row>
      <xdr:rowOff>28575</xdr:rowOff>
    </xdr:from>
    <xdr:to>
      <xdr:col>0</xdr:col>
      <xdr:colOff>1304869</xdr:colOff>
      <xdr:row>589</xdr:row>
      <xdr:rowOff>180864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57250" y="94821375"/>
          <a:ext cx="447619" cy="885714"/>
        </a:xfrm>
        <a:prstGeom prst="rect">
          <a:avLst/>
        </a:prstGeom>
      </xdr:spPr>
    </xdr:pic>
    <xdr:clientData/>
  </xdr:twoCellAnchor>
  <xdr:twoCellAnchor>
    <xdr:from>
      <xdr:col>0</xdr:col>
      <xdr:colOff>1600201</xdr:colOff>
      <xdr:row>613</xdr:row>
      <xdr:rowOff>1</xdr:rowOff>
    </xdr:from>
    <xdr:to>
      <xdr:col>1</xdr:col>
      <xdr:colOff>183573</xdr:colOff>
      <xdr:row>617</xdr:row>
      <xdr:rowOff>47625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98993326"/>
          <a:ext cx="736022" cy="809624"/>
        </a:xfrm>
        <a:prstGeom prst="rect">
          <a:avLst/>
        </a:prstGeom>
      </xdr:spPr>
    </xdr:pic>
    <xdr:clientData/>
  </xdr:twoCellAnchor>
  <xdr:twoCellAnchor>
    <xdr:from>
      <xdr:col>0</xdr:col>
      <xdr:colOff>797701</xdr:colOff>
      <xdr:row>612</xdr:row>
      <xdr:rowOff>188101</xdr:rowOff>
    </xdr:from>
    <xdr:to>
      <xdr:col>0</xdr:col>
      <xdr:colOff>1525813</xdr:colOff>
      <xdr:row>617</xdr:row>
      <xdr:rowOff>19050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01" y="98990926"/>
          <a:ext cx="728112" cy="783449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612</xdr:row>
      <xdr:rowOff>180975</xdr:rowOff>
    </xdr:from>
    <xdr:to>
      <xdr:col>0</xdr:col>
      <xdr:colOff>764086</xdr:colOff>
      <xdr:row>617</xdr:row>
      <xdr:rowOff>57150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97897950"/>
          <a:ext cx="735510" cy="8286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619</xdr:row>
      <xdr:rowOff>47624</xdr:rowOff>
    </xdr:from>
    <xdr:to>
      <xdr:col>0</xdr:col>
      <xdr:colOff>906081</xdr:colOff>
      <xdr:row>622</xdr:row>
      <xdr:rowOff>53339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0975" y="113539904"/>
          <a:ext cx="725106" cy="554355"/>
        </a:xfrm>
        <a:prstGeom prst="rect">
          <a:avLst/>
        </a:prstGeom>
      </xdr:spPr>
    </xdr:pic>
    <xdr:clientData/>
  </xdr:twoCellAnchor>
  <xdr:twoCellAnchor>
    <xdr:from>
      <xdr:col>0</xdr:col>
      <xdr:colOff>1059180</xdr:colOff>
      <xdr:row>619</xdr:row>
      <xdr:rowOff>26670</xdr:rowOff>
    </xdr:from>
    <xdr:to>
      <xdr:col>0</xdr:col>
      <xdr:colOff>1857639</xdr:colOff>
      <xdr:row>622</xdr:row>
      <xdr:rowOff>22860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59180" y="113518950"/>
          <a:ext cx="798459" cy="54483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591</xdr:row>
      <xdr:rowOff>28576</xdr:rowOff>
    </xdr:from>
    <xdr:to>
      <xdr:col>0</xdr:col>
      <xdr:colOff>962025</xdr:colOff>
      <xdr:row>595</xdr:row>
      <xdr:rowOff>131002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5907226"/>
          <a:ext cx="733425" cy="826326"/>
        </a:xfrm>
        <a:prstGeom prst="rect">
          <a:avLst/>
        </a:prstGeom>
      </xdr:spPr>
    </xdr:pic>
    <xdr:clientData/>
  </xdr:twoCellAnchor>
  <xdr:twoCellAnchor>
    <xdr:from>
      <xdr:col>0</xdr:col>
      <xdr:colOff>1112025</xdr:colOff>
      <xdr:row>591</xdr:row>
      <xdr:rowOff>16650</xdr:rowOff>
    </xdr:from>
    <xdr:to>
      <xdr:col>0</xdr:col>
      <xdr:colOff>1933575</xdr:colOff>
      <xdr:row>595</xdr:row>
      <xdr:rowOff>114300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25" y="95895300"/>
          <a:ext cx="821550" cy="821550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597</xdr:row>
      <xdr:rowOff>38100</xdr:rowOff>
    </xdr:from>
    <xdr:to>
      <xdr:col>0</xdr:col>
      <xdr:colOff>1313206</xdr:colOff>
      <xdr:row>601</xdr:row>
      <xdr:rowOff>57150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95916750"/>
          <a:ext cx="646456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14287</xdr:rowOff>
    </xdr:from>
    <xdr:to>
      <xdr:col>0</xdr:col>
      <xdr:colOff>940594</xdr:colOff>
      <xdr:row>484</xdr:row>
      <xdr:rowOff>145985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08262"/>
          <a:ext cx="940594" cy="1036573"/>
        </a:xfrm>
        <a:prstGeom prst="rect">
          <a:avLst/>
        </a:prstGeom>
      </xdr:spPr>
    </xdr:pic>
    <xdr:clientData/>
  </xdr:twoCellAnchor>
  <xdr:twoCellAnchor>
    <xdr:from>
      <xdr:col>0</xdr:col>
      <xdr:colOff>579120</xdr:colOff>
      <xdr:row>100</xdr:row>
      <xdr:rowOff>150495</xdr:rowOff>
    </xdr:from>
    <xdr:to>
      <xdr:col>0</xdr:col>
      <xdr:colOff>1317257</xdr:colOff>
      <xdr:row>105</xdr:row>
      <xdr:rowOff>76200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18545175"/>
          <a:ext cx="738137" cy="8401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85726</xdr:rowOff>
    </xdr:from>
    <xdr:to>
      <xdr:col>0</xdr:col>
      <xdr:colOff>666750</xdr:colOff>
      <xdr:row>120</xdr:row>
      <xdr:rowOff>71134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69226"/>
          <a:ext cx="666750" cy="709308"/>
        </a:xfrm>
        <a:prstGeom prst="rect">
          <a:avLst/>
        </a:prstGeom>
      </xdr:spPr>
    </xdr:pic>
    <xdr:clientData/>
  </xdr:twoCellAnchor>
  <xdr:twoCellAnchor>
    <xdr:from>
      <xdr:col>0</xdr:col>
      <xdr:colOff>1290600</xdr:colOff>
      <xdr:row>116</xdr:row>
      <xdr:rowOff>90450</xdr:rowOff>
    </xdr:from>
    <xdr:to>
      <xdr:col>0</xdr:col>
      <xdr:colOff>1962150</xdr:colOff>
      <xdr:row>120</xdr:row>
      <xdr:rowOff>66081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00" y="20473950"/>
          <a:ext cx="671550" cy="69953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116</xdr:row>
      <xdr:rowOff>104776</xdr:rowOff>
    </xdr:from>
    <xdr:to>
      <xdr:col>0</xdr:col>
      <xdr:colOff>1285875</xdr:colOff>
      <xdr:row>120</xdr:row>
      <xdr:rowOff>41132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0488276"/>
          <a:ext cx="581025" cy="660256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177</xdr:row>
      <xdr:rowOff>66675</xdr:rowOff>
    </xdr:from>
    <xdr:to>
      <xdr:col>0</xdr:col>
      <xdr:colOff>1174376</xdr:colOff>
      <xdr:row>182</xdr:row>
      <xdr:rowOff>114300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2983825"/>
          <a:ext cx="336176" cy="952500"/>
        </a:xfrm>
        <a:prstGeom prst="rect">
          <a:avLst/>
        </a:prstGeom>
      </xdr:spPr>
    </xdr:pic>
    <xdr:clientData/>
  </xdr:twoCellAnchor>
  <xdr:twoCellAnchor>
    <xdr:from>
      <xdr:col>0</xdr:col>
      <xdr:colOff>1478279</xdr:colOff>
      <xdr:row>158</xdr:row>
      <xdr:rowOff>57149</xdr:rowOff>
    </xdr:from>
    <xdr:to>
      <xdr:col>0</xdr:col>
      <xdr:colOff>2188800</xdr:colOff>
      <xdr:row>163</xdr:row>
      <xdr:rowOff>60960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64" t="-1633" r="19732" b="3266"/>
        <a:stretch/>
      </xdr:blipFill>
      <xdr:spPr>
        <a:xfrm>
          <a:off x="1478279" y="29607509"/>
          <a:ext cx="710521" cy="91821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317</xdr:row>
      <xdr:rowOff>1</xdr:rowOff>
    </xdr:from>
    <xdr:to>
      <xdr:col>0</xdr:col>
      <xdr:colOff>895351</xdr:colOff>
      <xdr:row>321</xdr:row>
      <xdr:rowOff>141606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9846826"/>
          <a:ext cx="895350" cy="865505"/>
        </a:xfrm>
        <a:prstGeom prst="rect">
          <a:avLst/>
        </a:prstGeom>
      </xdr:spPr>
    </xdr:pic>
    <xdr:clientData/>
  </xdr:twoCellAnchor>
  <xdr:twoCellAnchor>
    <xdr:from>
      <xdr:col>0</xdr:col>
      <xdr:colOff>1049655</xdr:colOff>
      <xdr:row>198</xdr:row>
      <xdr:rowOff>15240</xdr:rowOff>
    </xdr:from>
    <xdr:to>
      <xdr:col>0</xdr:col>
      <xdr:colOff>2181225</xdr:colOff>
      <xdr:row>203</xdr:row>
      <xdr:rowOff>177165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" y="35052000"/>
          <a:ext cx="1131570" cy="1076325"/>
        </a:xfrm>
        <a:prstGeom prst="rect">
          <a:avLst/>
        </a:prstGeom>
      </xdr:spPr>
    </xdr:pic>
    <xdr:clientData/>
  </xdr:twoCellAnchor>
  <xdr:twoCellAnchor>
    <xdr:from>
      <xdr:col>0</xdr:col>
      <xdr:colOff>72390</xdr:colOff>
      <xdr:row>234</xdr:row>
      <xdr:rowOff>66675</xdr:rowOff>
    </xdr:from>
    <xdr:to>
      <xdr:col>0</xdr:col>
      <xdr:colOff>878574</xdr:colOff>
      <xdr:row>240</xdr:row>
      <xdr:rowOff>144780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" y="47539275"/>
          <a:ext cx="806184" cy="1175385"/>
        </a:xfrm>
        <a:prstGeom prst="rect">
          <a:avLst/>
        </a:prstGeom>
      </xdr:spPr>
    </xdr:pic>
    <xdr:clientData/>
  </xdr:twoCellAnchor>
  <xdr:twoCellAnchor>
    <xdr:from>
      <xdr:col>0</xdr:col>
      <xdr:colOff>1160145</xdr:colOff>
      <xdr:row>529</xdr:row>
      <xdr:rowOff>120015</xdr:rowOff>
    </xdr:from>
    <xdr:to>
      <xdr:col>0</xdr:col>
      <xdr:colOff>1653540</xdr:colOff>
      <xdr:row>532</xdr:row>
      <xdr:rowOff>69469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" y="92581095"/>
          <a:ext cx="493395" cy="498094"/>
        </a:xfrm>
        <a:prstGeom prst="rect">
          <a:avLst/>
        </a:prstGeom>
      </xdr:spPr>
    </xdr:pic>
    <xdr:clientData/>
  </xdr:twoCellAnchor>
  <xdr:twoCellAnchor>
    <xdr:from>
      <xdr:col>0</xdr:col>
      <xdr:colOff>1905001</xdr:colOff>
      <xdr:row>310</xdr:row>
      <xdr:rowOff>64770</xdr:rowOff>
    </xdr:from>
    <xdr:to>
      <xdr:col>1</xdr:col>
      <xdr:colOff>220981</xdr:colOff>
      <xdr:row>314</xdr:row>
      <xdr:rowOff>105377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1" y="60156090"/>
          <a:ext cx="533400" cy="772127"/>
        </a:xfrm>
        <a:prstGeom prst="rect">
          <a:avLst/>
        </a:prstGeom>
      </xdr:spPr>
    </xdr:pic>
    <xdr:clientData/>
  </xdr:twoCellAnchor>
  <xdr:twoCellAnchor>
    <xdr:from>
      <xdr:col>0</xdr:col>
      <xdr:colOff>1388251</xdr:colOff>
      <xdr:row>310</xdr:row>
      <xdr:rowOff>45225</xdr:rowOff>
    </xdr:from>
    <xdr:to>
      <xdr:col>0</xdr:col>
      <xdr:colOff>1912621</xdr:colOff>
      <xdr:row>314</xdr:row>
      <xdr:rowOff>95250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251" y="60136545"/>
          <a:ext cx="524370" cy="781545"/>
        </a:xfrm>
        <a:prstGeom prst="rect">
          <a:avLst/>
        </a:prstGeom>
      </xdr:spPr>
    </xdr:pic>
    <xdr:clientData/>
  </xdr:twoCellAnchor>
  <xdr:twoCellAnchor>
    <xdr:from>
      <xdr:col>0</xdr:col>
      <xdr:colOff>2033551</xdr:colOff>
      <xdr:row>317</xdr:row>
      <xdr:rowOff>42824</xdr:rowOff>
    </xdr:from>
    <xdr:to>
      <xdr:col>1</xdr:col>
      <xdr:colOff>400051</xdr:colOff>
      <xdr:row>321</xdr:row>
      <xdr:rowOff>8061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551" y="69889649"/>
          <a:ext cx="519150" cy="689137"/>
        </a:xfrm>
        <a:prstGeom prst="rect">
          <a:avLst/>
        </a:prstGeom>
      </xdr:spPr>
    </xdr:pic>
    <xdr:clientData/>
  </xdr:twoCellAnchor>
  <xdr:twoCellAnchor>
    <xdr:from>
      <xdr:col>0</xdr:col>
      <xdr:colOff>1459650</xdr:colOff>
      <xdr:row>317</xdr:row>
      <xdr:rowOff>2325</xdr:rowOff>
    </xdr:from>
    <xdr:to>
      <xdr:col>0</xdr:col>
      <xdr:colOff>2020332</xdr:colOff>
      <xdr:row>321</xdr:row>
      <xdr:rowOff>57150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650" y="69849150"/>
          <a:ext cx="560682" cy="778725"/>
        </a:xfrm>
        <a:prstGeom prst="rect">
          <a:avLst/>
        </a:prstGeom>
      </xdr:spPr>
    </xdr:pic>
    <xdr:clientData/>
  </xdr:twoCellAnchor>
  <xdr:twoCellAnchor>
    <xdr:from>
      <xdr:col>0</xdr:col>
      <xdr:colOff>904800</xdr:colOff>
      <xdr:row>317</xdr:row>
      <xdr:rowOff>38025</xdr:rowOff>
    </xdr:from>
    <xdr:to>
      <xdr:col>0</xdr:col>
      <xdr:colOff>1428750</xdr:colOff>
      <xdr:row>321</xdr:row>
      <xdr:rowOff>28602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00" y="69884850"/>
          <a:ext cx="523950" cy="714477"/>
        </a:xfrm>
        <a:prstGeom prst="rect">
          <a:avLst/>
        </a:prstGeom>
      </xdr:spPr>
    </xdr:pic>
    <xdr:clientData/>
  </xdr:twoCellAnchor>
  <xdr:twoCellAnchor>
    <xdr:from>
      <xdr:col>0</xdr:col>
      <xdr:colOff>1014870</xdr:colOff>
      <xdr:row>144</xdr:row>
      <xdr:rowOff>68085</xdr:rowOff>
    </xdr:from>
    <xdr:to>
      <xdr:col>0</xdr:col>
      <xdr:colOff>1891665</xdr:colOff>
      <xdr:row>148</xdr:row>
      <xdr:rowOff>156210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70" y="27423885"/>
          <a:ext cx="876795" cy="819645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472</xdr:row>
      <xdr:rowOff>47625</xdr:rowOff>
    </xdr:from>
    <xdr:to>
      <xdr:col>0</xdr:col>
      <xdr:colOff>1355090</xdr:colOff>
      <xdr:row>476</xdr:row>
      <xdr:rowOff>114300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02974775"/>
          <a:ext cx="421640" cy="790575"/>
        </a:xfrm>
        <a:prstGeom prst="rect">
          <a:avLst/>
        </a:prstGeom>
      </xdr:spPr>
    </xdr:pic>
    <xdr:clientData/>
  </xdr:twoCellAnchor>
  <xdr:twoCellAnchor>
    <xdr:from>
      <xdr:col>0</xdr:col>
      <xdr:colOff>397650</xdr:colOff>
      <xdr:row>472</xdr:row>
      <xdr:rowOff>64275</xdr:rowOff>
    </xdr:from>
    <xdr:to>
      <xdr:col>0</xdr:col>
      <xdr:colOff>831159</xdr:colOff>
      <xdr:row>476</xdr:row>
      <xdr:rowOff>123825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50" y="102991425"/>
          <a:ext cx="433509" cy="783450"/>
        </a:xfrm>
        <a:prstGeom prst="rect">
          <a:avLst/>
        </a:prstGeom>
      </xdr:spPr>
    </xdr:pic>
    <xdr:clientData/>
  </xdr:twoCellAnchor>
  <xdr:twoCellAnchor>
    <xdr:from>
      <xdr:col>0</xdr:col>
      <xdr:colOff>297180</xdr:colOff>
      <xdr:row>85</xdr:row>
      <xdr:rowOff>114300</xdr:rowOff>
    </xdr:from>
    <xdr:to>
      <xdr:col>0</xdr:col>
      <xdr:colOff>1059180</xdr:colOff>
      <xdr:row>89</xdr:row>
      <xdr:rowOff>144780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142494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1102500</xdr:colOff>
      <xdr:row>85</xdr:row>
      <xdr:rowOff>119520</xdr:rowOff>
    </xdr:from>
    <xdr:to>
      <xdr:col>0</xdr:col>
      <xdr:colOff>1864500</xdr:colOff>
      <xdr:row>89</xdr:row>
      <xdr:rowOff>150000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500" y="1425462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50940</xdr:rowOff>
    </xdr:from>
    <xdr:to>
      <xdr:col>0</xdr:col>
      <xdr:colOff>1143000</xdr:colOff>
      <xdr:row>73</xdr:row>
      <xdr:rowOff>96660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3394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94260</xdr:rowOff>
    </xdr:from>
    <xdr:to>
      <xdr:col>0</xdr:col>
      <xdr:colOff>1086840</xdr:colOff>
      <xdr:row>64</xdr:row>
      <xdr:rowOff>83820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7980"/>
          <a:ext cx="1086840" cy="1086840"/>
        </a:xfrm>
        <a:prstGeom prst="rect">
          <a:avLst/>
        </a:prstGeom>
      </xdr:spPr>
    </xdr:pic>
    <xdr:clientData/>
  </xdr:twoCellAnchor>
  <xdr:twoCellAnchor>
    <xdr:from>
      <xdr:col>0</xdr:col>
      <xdr:colOff>472860</xdr:colOff>
      <xdr:row>76</xdr:row>
      <xdr:rowOff>69000</xdr:rowOff>
    </xdr:from>
    <xdr:to>
      <xdr:col>0</xdr:col>
      <xdr:colOff>1615860</xdr:colOff>
      <xdr:row>82</xdr:row>
      <xdr:rowOff>114720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60" y="1809792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33</xdr:row>
      <xdr:rowOff>114300</xdr:rowOff>
    </xdr:from>
    <xdr:to>
      <xdr:col>0</xdr:col>
      <xdr:colOff>1097280</xdr:colOff>
      <xdr:row>39</xdr:row>
      <xdr:rowOff>83820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918210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660540</xdr:colOff>
      <xdr:row>41</xdr:row>
      <xdr:rowOff>96660</xdr:rowOff>
    </xdr:from>
    <xdr:to>
      <xdr:col>0</xdr:col>
      <xdr:colOff>1607820</xdr:colOff>
      <xdr:row>46</xdr:row>
      <xdr:rowOff>129540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40" y="7701420"/>
          <a:ext cx="947280" cy="947280"/>
        </a:xfrm>
        <a:prstGeom prst="rect">
          <a:avLst/>
        </a:prstGeom>
      </xdr:spPr>
    </xdr:pic>
    <xdr:clientData/>
  </xdr:twoCellAnchor>
  <xdr:twoCellAnchor>
    <xdr:from>
      <xdr:col>0</xdr:col>
      <xdr:colOff>1066800</xdr:colOff>
      <xdr:row>33</xdr:row>
      <xdr:rowOff>91440</xdr:rowOff>
    </xdr:from>
    <xdr:to>
      <xdr:col>0</xdr:col>
      <xdr:colOff>2148840</xdr:colOff>
      <xdr:row>39</xdr:row>
      <xdr:rowOff>76200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159240"/>
          <a:ext cx="1082040" cy="1082040"/>
        </a:xfrm>
        <a:prstGeom prst="rect">
          <a:avLst/>
        </a:prstGeom>
      </xdr:spPr>
    </xdr:pic>
    <xdr:clientData/>
  </xdr:twoCellAnchor>
  <xdr:twoCellAnchor>
    <xdr:from>
      <xdr:col>0</xdr:col>
      <xdr:colOff>1125360</xdr:colOff>
      <xdr:row>50</xdr:row>
      <xdr:rowOff>50940</xdr:rowOff>
    </xdr:from>
    <xdr:to>
      <xdr:col>0</xdr:col>
      <xdr:colOff>1958340</xdr:colOff>
      <xdr:row>54</xdr:row>
      <xdr:rowOff>152400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60" y="13324980"/>
          <a:ext cx="832980" cy="832980"/>
        </a:xfrm>
        <a:prstGeom prst="rect">
          <a:avLst/>
        </a:prstGeom>
      </xdr:spPr>
    </xdr:pic>
    <xdr:clientData/>
  </xdr:twoCellAnchor>
  <xdr:twoCellAnchor>
    <xdr:from>
      <xdr:col>0</xdr:col>
      <xdr:colOff>1062000</xdr:colOff>
      <xdr:row>67</xdr:row>
      <xdr:rowOff>45720</xdr:rowOff>
    </xdr:from>
    <xdr:to>
      <xdr:col>0</xdr:col>
      <xdr:colOff>1905000</xdr:colOff>
      <xdr:row>70</xdr:row>
      <xdr:rowOff>114300</xdr:rowOff>
    </xdr:to>
    <xdr:pic>
      <xdr:nvPicPr>
        <xdr:cNvPr id="482" name="Рисунок 481"/>
        <xdr:cNvPicPr>
          <a:picLocks noChangeAspect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25" b="13559"/>
        <a:stretch/>
      </xdr:blipFill>
      <xdr:spPr>
        <a:xfrm>
          <a:off x="1062000" y="15331440"/>
          <a:ext cx="843000" cy="617220"/>
        </a:xfrm>
        <a:prstGeom prst="rect">
          <a:avLst/>
        </a:prstGeom>
      </xdr:spPr>
    </xdr:pic>
    <xdr:clientData/>
  </xdr:twoCellAnchor>
  <xdr:twoCellAnchor>
    <xdr:from>
      <xdr:col>0</xdr:col>
      <xdr:colOff>99480</xdr:colOff>
      <xdr:row>49</xdr:row>
      <xdr:rowOff>137580</xdr:rowOff>
    </xdr:from>
    <xdr:to>
      <xdr:col>0</xdr:col>
      <xdr:colOff>1021080</xdr:colOff>
      <xdr:row>54</xdr:row>
      <xdr:rowOff>157234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0" y="13228740"/>
          <a:ext cx="921600" cy="934054"/>
        </a:xfrm>
        <a:prstGeom prst="rect">
          <a:avLst/>
        </a:prstGeom>
      </xdr:spPr>
    </xdr:pic>
    <xdr:clientData/>
  </xdr:twoCellAnchor>
  <xdr:twoCellAnchor>
    <xdr:from>
      <xdr:col>0</xdr:col>
      <xdr:colOff>594360</xdr:colOff>
      <xdr:row>107</xdr:row>
      <xdr:rowOff>36195</xdr:rowOff>
    </xdr:from>
    <xdr:to>
      <xdr:col>0</xdr:col>
      <xdr:colOff>1332497</xdr:colOff>
      <xdr:row>111</xdr:row>
      <xdr:rowOff>144780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1539835"/>
          <a:ext cx="738137" cy="840105"/>
        </a:xfrm>
        <a:prstGeom prst="rect">
          <a:avLst/>
        </a:prstGeom>
      </xdr:spPr>
    </xdr:pic>
    <xdr:clientData/>
  </xdr:twoCellAnchor>
  <xdr:twoCellAnchor>
    <xdr:from>
      <xdr:col>0</xdr:col>
      <xdr:colOff>236220</xdr:colOff>
      <xdr:row>144</xdr:row>
      <xdr:rowOff>68580</xdr:rowOff>
    </xdr:from>
    <xdr:to>
      <xdr:col>0</xdr:col>
      <xdr:colOff>1043940</xdr:colOff>
      <xdr:row>148</xdr:row>
      <xdr:rowOff>144780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27424380"/>
          <a:ext cx="807720" cy="8077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165240</xdr:rowOff>
    </xdr:from>
    <xdr:to>
      <xdr:col>0</xdr:col>
      <xdr:colOff>1038720</xdr:colOff>
      <xdr:row>156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8320"/>
          <a:ext cx="1038720" cy="10387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68580</xdr:rowOff>
    </xdr:from>
    <xdr:to>
      <xdr:col>0</xdr:col>
      <xdr:colOff>662940</xdr:colOff>
      <xdr:row>163</xdr:row>
      <xdr:rowOff>106680</xdr:rowOff>
    </xdr:to>
    <xdr:pic>
      <xdr:nvPicPr>
        <xdr:cNvPr id="125" name="Рисунок 124"/>
        <xdr:cNvPicPr>
          <a:picLocks noChangeAspect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0" r="11404" b="-9649"/>
        <a:stretch/>
      </xdr:blipFill>
      <xdr:spPr>
        <a:xfrm>
          <a:off x="0" y="29618940"/>
          <a:ext cx="662940" cy="952500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451</xdr:row>
      <xdr:rowOff>38100</xdr:rowOff>
    </xdr:from>
    <xdr:to>
      <xdr:col>0</xdr:col>
      <xdr:colOff>1021080</xdr:colOff>
      <xdr:row>456</xdr:row>
      <xdr:rowOff>129540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44401740"/>
          <a:ext cx="1005840" cy="1005840"/>
        </a:xfrm>
        <a:prstGeom prst="rect">
          <a:avLst/>
        </a:prstGeom>
      </xdr:spPr>
    </xdr:pic>
    <xdr:clientData/>
  </xdr:twoCellAnchor>
  <xdr:twoCellAnchor>
    <xdr:from>
      <xdr:col>0</xdr:col>
      <xdr:colOff>980580</xdr:colOff>
      <xdr:row>451</xdr:row>
      <xdr:rowOff>35700</xdr:rowOff>
    </xdr:from>
    <xdr:to>
      <xdr:col>0</xdr:col>
      <xdr:colOff>2019300</xdr:colOff>
      <xdr:row>456</xdr:row>
      <xdr:rowOff>160020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80" y="44399340"/>
          <a:ext cx="1038720" cy="103872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123</xdr:row>
      <xdr:rowOff>68580</xdr:rowOff>
    </xdr:from>
    <xdr:to>
      <xdr:col>0</xdr:col>
      <xdr:colOff>1016881</xdr:colOff>
      <xdr:row>128</xdr:row>
      <xdr:rowOff>68580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27058620"/>
          <a:ext cx="933061" cy="914400"/>
        </a:xfrm>
        <a:prstGeom prst="rect">
          <a:avLst/>
        </a:prstGeom>
      </xdr:spPr>
    </xdr:pic>
    <xdr:clientData/>
  </xdr:twoCellAnchor>
  <xdr:twoCellAnchor>
    <xdr:from>
      <xdr:col>0</xdr:col>
      <xdr:colOff>467640</xdr:colOff>
      <xdr:row>130</xdr:row>
      <xdr:rowOff>10440</xdr:rowOff>
    </xdr:from>
    <xdr:to>
      <xdr:col>0</xdr:col>
      <xdr:colOff>1463040</xdr:colOff>
      <xdr:row>135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40" y="28280640"/>
          <a:ext cx="995400" cy="995400"/>
        </a:xfrm>
        <a:prstGeom prst="rect">
          <a:avLst/>
        </a:prstGeom>
      </xdr:spPr>
    </xdr:pic>
    <xdr:clientData/>
  </xdr:twoCellAnchor>
  <xdr:twoCellAnchor>
    <xdr:from>
      <xdr:col>0</xdr:col>
      <xdr:colOff>518580</xdr:colOff>
      <xdr:row>137</xdr:row>
      <xdr:rowOff>15660</xdr:rowOff>
    </xdr:from>
    <xdr:to>
      <xdr:col>0</xdr:col>
      <xdr:colOff>1562100</xdr:colOff>
      <xdr:row>142</xdr:row>
      <xdr:rowOff>144780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0" y="29566020"/>
          <a:ext cx="1043520" cy="1043520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338</xdr:row>
      <xdr:rowOff>119520</xdr:rowOff>
    </xdr:from>
    <xdr:to>
      <xdr:col>0</xdr:col>
      <xdr:colOff>1000620</xdr:colOff>
      <xdr:row>343</xdr:row>
      <xdr:rowOff>76200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47592120"/>
          <a:ext cx="871080" cy="871080"/>
        </a:xfrm>
        <a:prstGeom prst="rect">
          <a:avLst/>
        </a:prstGeom>
      </xdr:spPr>
    </xdr:pic>
    <xdr:clientData/>
  </xdr:twoCellAnchor>
  <xdr:twoCellAnchor>
    <xdr:from>
      <xdr:col>0</xdr:col>
      <xdr:colOff>655320</xdr:colOff>
      <xdr:row>329</xdr:row>
      <xdr:rowOff>152400</xdr:rowOff>
    </xdr:from>
    <xdr:to>
      <xdr:col>0</xdr:col>
      <xdr:colOff>1722120</xdr:colOff>
      <xdr:row>335</xdr:row>
      <xdr:rowOff>121920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4597908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1409700</xdr:colOff>
      <xdr:row>226</xdr:row>
      <xdr:rowOff>167640</xdr:rowOff>
    </xdr:from>
    <xdr:to>
      <xdr:col>1</xdr:col>
      <xdr:colOff>259080</xdr:colOff>
      <xdr:row>232</xdr:row>
      <xdr:rowOff>137160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4123944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1628280</xdr:colOff>
      <xdr:row>234</xdr:row>
      <xdr:rowOff>172860</xdr:rowOff>
    </xdr:from>
    <xdr:to>
      <xdr:col>1</xdr:col>
      <xdr:colOff>426720</xdr:colOff>
      <xdr:row>240</xdr:row>
      <xdr:rowOff>91440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80" y="47645460"/>
          <a:ext cx="1015860" cy="1015860"/>
        </a:xfrm>
        <a:prstGeom prst="rect">
          <a:avLst/>
        </a:prstGeom>
      </xdr:spPr>
    </xdr:pic>
    <xdr:clientData/>
  </xdr:twoCellAnchor>
  <xdr:twoCellAnchor>
    <xdr:from>
      <xdr:col>0</xdr:col>
      <xdr:colOff>899160</xdr:colOff>
      <xdr:row>234</xdr:row>
      <xdr:rowOff>162840</xdr:rowOff>
    </xdr:from>
    <xdr:to>
      <xdr:col>0</xdr:col>
      <xdr:colOff>1607820</xdr:colOff>
      <xdr:row>240</xdr:row>
      <xdr:rowOff>160020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0" r="17580" b="4246"/>
        <a:stretch/>
      </xdr:blipFill>
      <xdr:spPr>
        <a:xfrm>
          <a:off x="899160" y="47635440"/>
          <a:ext cx="708660" cy="1094460"/>
        </a:xfrm>
        <a:prstGeom prst="rect">
          <a:avLst/>
        </a:prstGeom>
      </xdr:spPr>
    </xdr:pic>
    <xdr:clientData/>
  </xdr:twoCellAnchor>
  <xdr:twoCellAnchor>
    <xdr:from>
      <xdr:col>0</xdr:col>
      <xdr:colOff>417120</xdr:colOff>
      <xdr:row>242</xdr:row>
      <xdr:rowOff>81840</xdr:rowOff>
    </xdr:from>
    <xdr:to>
      <xdr:col>0</xdr:col>
      <xdr:colOff>1483920</xdr:colOff>
      <xdr:row>248</xdr:row>
      <xdr:rowOff>51360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20" y="4920036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982980</xdr:colOff>
      <xdr:row>354</xdr:row>
      <xdr:rowOff>144780</xdr:rowOff>
    </xdr:from>
    <xdr:to>
      <xdr:col>0</xdr:col>
      <xdr:colOff>1874520</xdr:colOff>
      <xdr:row>359</xdr:row>
      <xdr:rowOff>121920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" y="67002660"/>
          <a:ext cx="891540" cy="891540"/>
        </a:xfrm>
        <a:prstGeom prst="rect">
          <a:avLst/>
        </a:prstGeom>
      </xdr:spPr>
    </xdr:pic>
    <xdr:clientData/>
  </xdr:twoCellAnchor>
  <xdr:twoCellAnchor>
    <xdr:from>
      <xdr:col>0</xdr:col>
      <xdr:colOff>101880</xdr:colOff>
      <xdr:row>354</xdr:row>
      <xdr:rowOff>71400</xdr:rowOff>
    </xdr:from>
    <xdr:to>
      <xdr:col>0</xdr:col>
      <xdr:colOff>1013460</xdr:colOff>
      <xdr:row>359</xdr:row>
      <xdr:rowOff>68580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80" y="66380640"/>
          <a:ext cx="911580" cy="911580"/>
        </a:xfrm>
        <a:prstGeom prst="rect">
          <a:avLst/>
        </a:prstGeom>
      </xdr:spPr>
    </xdr:pic>
    <xdr:clientData/>
  </xdr:twoCellAnchor>
  <xdr:twoCellAnchor>
    <xdr:from>
      <xdr:col>0</xdr:col>
      <xdr:colOff>548640</xdr:colOff>
      <xdr:row>361</xdr:row>
      <xdr:rowOff>45720</xdr:rowOff>
    </xdr:from>
    <xdr:to>
      <xdr:col>0</xdr:col>
      <xdr:colOff>1504784</xdr:colOff>
      <xdr:row>365</xdr:row>
      <xdr:rowOff>106680</xdr:rowOff>
    </xdr:to>
    <xdr:pic>
      <xdr:nvPicPr>
        <xdr:cNvPr id="153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9" b="8108"/>
        <a:stretch/>
      </xdr:blipFill>
      <xdr:spPr>
        <a:xfrm>
          <a:off x="548640" y="69463920"/>
          <a:ext cx="956144" cy="792480"/>
        </a:xfrm>
        <a:prstGeom prst="rect">
          <a:avLst/>
        </a:prstGeom>
      </xdr:spPr>
    </xdr:pic>
    <xdr:clientData/>
  </xdr:twoCellAnchor>
  <xdr:twoCellAnchor>
    <xdr:from>
      <xdr:col>0</xdr:col>
      <xdr:colOff>1285185</xdr:colOff>
      <xdr:row>366</xdr:row>
      <xdr:rowOff>182250</xdr:rowOff>
    </xdr:from>
    <xdr:to>
      <xdr:col>0</xdr:col>
      <xdr:colOff>1670745</xdr:colOff>
      <xdr:row>372</xdr:row>
      <xdr:rowOff>148770</xdr:rowOff>
    </xdr:to>
    <xdr:pic>
      <xdr:nvPicPr>
        <xdr:cNvPr id="237" name="Рисунок 10"/>
        <xdr:cNvPicPr/>
      </xdr:nvPicPr>
      <xdr:blipFill>
        <a:blip xmlns:r="http://schemas.openxmlformats.org/officeDocument/2006/relationships" r:embed="rId98"/>
        <a:stretch/>
      </xdr:blipFill>
      <xdr:spPr>
        <a:xfrm>
          <a:off x="1285185" y="65028450"/>
          <a:ext cx="385560" cy="1063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918720</xdr:colOff>
      <xdr:row>367</xdr:row>
      <xdr:rowOff>48180</xdr:rowOff>
    </xdr:from>
    <xdr:to>
      <xdr:col>0</xdr:col>
      <xdr:colOff>1239120</xdr:colOff>
      <xdr:row>372</xdr:row>
      <xdr:rowOff>105060</xdr:rowOff>
    </xdr:to>
    <xdr:pic>
      <xdr:nvPicPr>
        <xdr:cNvPr id="238" name="Рисунок 12"/>
        <xdr:cNvPicPr/>
      </xdr:nvPicPr>
      <xdr:blipFill>
        <a:blip xmlns:r="http://schemas.openxmlformats.org/officeDocument/2006/relationships" r:embed="rId99"/>
        <a:stretch/>
      </xdr:blipFill>
      <xdr:spPr>
        <a:xfrm>
          <a:off x="918720" y="65077260"/>
          <a:ext cx="320400" cy="971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1748595</xdr:colOff>
      <xdr:row>367</xdr:row>
      <xdr:rowOff>7755</xdr:rowOff>
    </xdr:from>
    <xdr:to>
      <xdr:col>0</xdr:col>
      <xdr:colOff>2113635</xdr:colOff>
      <xdr:row>372</xdr:row>
      <xdr:rowOff>114675</xdr:rowOff>
    </xdr:to>
    <xdr:pic>
      <xdr:nvPicPr>
        <xdr:cNvPr id="239" name="Рисунок 13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1748595" y="84056355"/>
          <a:ext cx="365040" cy="1021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579120</xdr:colOff>
      <xdr:row>347</xdr:row>
      <xdr:rowOff>53340</xdr:rowOff>
    </xdr:from>
    <xdr:to>
      <xdr:col>0</xdr:col>
      <xdr:colOff>1501140</xdr:colOff>
      <xdr:row>352</xdr:row>
      <xdr:rowOff>60960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66911220"/>
          <a:ext cx="922020" cy="92202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410</xdr:row>
      <xdr:rowOff>45226</xdr:rowOff>
    </xdr:from>
    <xdr:to>
      <xdr:col>0</xdr:col>
      <xdr:colOff>729274</xdr:colOff>
      <xdr:row>413</xdr:row>
      <xdr:rowOff>123825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76595746"/>
          <a:ext cx="630214" cy="627239"/>
        </a:xfrm>
        <a:prstGeom prst="rect">
          <a:avLst/>
        </a:prstGeom>
      </xdr:spPr>
    </xdr:pic>
    <xdr:clientData/>
  </xdr:twoCellAnchor>
  <xdr:twoCellAnchor>
    <xdr:from>
      <xdr:col>0</xdr:col>
      <xdr:colOff>804826</xdr:colOff>
      <xdr:row>410</xdr:row>
      <xdr:rowOff>96166</xdr:rowOff>
    </xdr:from>
    <xdr:to>
      <xdr:col>0</xdr:col>
      <xdr:colOff>1382731</xdr:colOff>
      <xdr:row>413</xdr:row>
      <xdr:rowOff>135255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26" y="76646686"/>
          <a:ext cx="577905" cy="587729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417</xdr:row>
      <xdr:rowOff>38520</xdr:rowOff>
    </xdr:from>
    <xdr:to>
      <xdr:col>0</xdr:col>
      <xdr:colOff>1294980</xdr:colOff>
      <xdr:row>422</xdr:row>
      <xdr:rowOff>114300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7869200"/>
          <a:ext cx="990180" cy="990180"/>
        </a:xfrm>
        <a:prstGeom prst="rect">
          <a:avLst/>
        </a:prstGeom>
      </xdr:spPr>
    </xdr:pic>
    <xdr:clientData/>
  </xdr:twoCellAnchor>
  <xdr:twoCellAnchor>
    <xdr:from>
      <xdr:col>0</xdr:col>
      <xdr:colOff>1287780</xdr:colOff>
      <xdr:row>417</xdr:row>
      <xdr:rowOff>68580</xdr:rowOff>
    </xdr:from>
    <xdr:to>
      <xdr:col>0</xdr:col>
      <xdr:colOff>1775054</xdr:colOff>
      <xdr:row>421</xdr:row>
      <xdr:rowOff>167640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7899260"/>
          <a:ext cx="487274" cy="830580"/>
        </a:xfrm>
        <a:prstGeom prst="rect">
          <a:avLst/>
        </a:prstGeom>
      </xdr:spPr>
    </xdr:pic>
    <xdr:clientData/>
  </xdr:twoCellAnchor>
  <xdr:twoCellAnchor>
    <xdr:from>
      <xdr:col>0</xdr:col>
      <xdr:colOff>557670</xdr:colOff>
      <xdr:row>436</xdr:row>
      <xdr:rowOff>45225</xdr:rowOff>
    </xdr:from>
    <xdr:to>
      <xdr:col>0</xdr:col>
      <xdr:colOff>922019</xdr:colOff>
      <xdr:row>441</xdr:row>
      <xdr:rowOff>86820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70" y="81350625"/>
          <a:ext cx="364349" cy="955995"/>
        </a:xfrm>
        <a:prstGeom prst="rect">
          <a:avLst/>
        </a:prstGeom>
      </xdr:spPr>
    </xdr:pic>
    <xdr:clientData/>
  </xdr:twoCellAnchor>
  <xdr:twoCellAnchor>
    <xdr:from>
      <xdr:col>0</xdr:col>
      <xdr:colOff>496678</xdr:colOff>
      <xdr:row>444</xdr:row>
      <xdr:rowOff>0</xdr:rowOff>
    </xdr:from>
    <xdr:to>
      <xdr:col>0</xdr:col>
      <xdr:colOff>861990</xdr:colOff>
      <xdr:row>449</xdr:row>
      <xdr:rowOff>7620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78" y="82768440"/>
          <a:ext cx="365312" cy="922020"/>
        </a:xfrm>
        <a:prstGeom prst="rect">
          <a:avLst/>
        </a:prstGeom>
      </xdr:spPr>
    </xdr:pic>
    <xdr:clientData/>
  </xdr:twoCellAnchor>
  <xdr:twoCellAnchor>
    <xdr:from>
      <xdr:col>0</xdr:col>
      <xdr:colOff>1015365</xdr:colOff>
      <xdr:row>436</xdr:row>
      <xdr:rowOff>102870</xdr:rowOff>
    </xdr:from>
    <xdr:to>
      <xdr:col>0</xdr:col>
      <xdr:colOff>1413510</xdr:colOff>
      <xdr:row>441</xdr:row>
      <xdr:rowOff>102870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" y="81408270"/>
          <a:ext cx="398145" cy="914400"/>
        </a:xfrm>
        <a:prstGeom prst="rect">
          <a:avLst/>
        </a:prstGeom>
      </xdr:spPr>
    </xdr:pic>
    <xdr:clientData/>
  </xdr:twoCellAnchor>
  <xdr:twoCellAnchor>
    <xdr:from>
      <xdr:col>0</xdr:col>
      <xdr:colOff>1043446</xdr:colOff>
      <xdr:row>443</xdr:row>
      <xdr:rowOff>144285</xdr:rowOff>
    </xdr:from>
    <xdr:to>
      <xdr:col>0</xdr:col>
      <xdr:colOff>1423766</xdr:colOff>
      <xdr:row>449</xdr:row>
      <xdr:rowOff>7620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46" y="82729845"/>
          <a:ext cx="380320" cy="960615"/>
        </a:xfrm>
        <a:prstGeom prst="rect">
          <a:avLst/>
        </a:prstGeom>
      </xdr:spPr>
    </xdr:pic>
    <xdr:clientData/>
  </xdr:twoCellAnchor>
  <xdr:twoCellAnchor>
    <xdr:from>
      <xdr:col>0</xdr:col>
      <xdr:colOff>1828800</xdr:colOff>
      <xdr:row>479</xdr:row>
      <xdr:rowOff>66180</xdr:rowOff>
    </xdr:from>
    <xdr:to>
      <xdr:col>1</xdr:col>
      <xdr:colOff>304800</xdr:colOff>
      <xdr:row>484</xdr:row>
      <xdr:rowOff>53340</xdr:rowOff>
    </xdr:to>
    <xdr:pic>
      <xdr:nvPicPr>
        <xdr:cNvPr id="173" name="Рисунок 172"/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8" r="10497" b="-3498"/>
        <a:stretch/>
      </xdr:blipFill>
      <xdr:spPr>
        <a:xfrm>
          <a:off x="1828800" y="96184860"/>
          <a:ext cx="693420" cy="901560"/>
        </a:xfrm>
        <a:prstGeom prst="rect">
          <a:avLst/>
        </a:prstGeom>
      </xdr:spPr>
    </xdr:pic>
    <xdr:clientData/>
  </xdr:twoCellAnchor>
  <xdr:twoCellAnchor>
    <xdr:from>
      <xdr:col>0</xdr:col>
      <xdr:colOff>678180</xdr:colOff>
      <xdr:row>479</xdr:row>
      <xdr:rowOff>2820</xdr:rowOff>
    </xdr:from>
    <xdr:to>
      <xdr:col>0</xdr:col>
      <xdr:colOff>1249680</xdr:colOff>
      <xdr:row>484</xdr:row>
      <xdr:rowOff>114300</xdr:rowOff>
    </xdr:to>
    <xdr:pic>
      <xdr:nvPicPr>
        <xdr:cNvPr id="174" name="Рисунок 173"/>
        <xdr:cNvPicPr>
          <a:picLocks noChangeAspect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9" r="34549" b="3835"/>
        <a:stretch/>
      </xdr:blipFill>
      <xdr:spPr>
        <a:xfrm>
          <a:off x="678180" y="96121500"/>
          <a:ext cx="571500" cy="1025880"/>
        </a:xfrm>
        <a:prstGeom prst="rect">
          <a:avLst/>
        </a:prstGeom>
      </xdr:spPr>
    </xdr:pic>
    <xdr:clientData/>
  </xdr:twoCellAnchor>
  <xdr:twoCellAnchor>
    <xdr:from>
      <xdr:col>0</xdr:col>
      <xdr:colOff>1226820</xdr:colOff>
      <xdr:row>561</xdr:row>
      <xdr:rowOff>28080</xdr:rowOff>
    </xdr:from>
    <xdr:to>
      <xdr:col>0</xdr:col>
      <xdr:colOff>1737890</xdr:colOff>
      <xdr:row>566</xdr:row>
      <xdr:rowOff>144780</xdr:rowOff>
    </xdr:to>
    <xdr:pic>
      <xdr:nvPicPr>
        <xdr:cNvPr id="176" name="Рисунок 175"/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76" t="1" r="25124" b="-877"/>
        <a:stretch/>
      </xdr:blipFill>
      <xdr:spPr>
        <a:xfrm>
          <a:off x="1226820" y="95598120"/>
          <a:ext cx="511070" cy="1031100"/>
        </a:xfrm>
        <a:prstGeom prst="rect">
          <a:avLst/>
        </a:prstGeom>
      </xdr:spPr>
    </xdr:pic>
    <xdr:clientData/>
  </xdr:twoCellAnchor>
  <xdr:twoCellAnchor>
    <xdr:from>
      <xdr:col>0</xdr:col>
      <xdr:colOff>1752600</xdr:colOff>
      <xdr:row>561</xdr:row>
      <xdr:rowOff>48540</xdr:rowOff>
    </xdr:from>
    <xdr:to>
      <xdr:col>0</xdr:col>
      <xdr:colOff>2188525</xdr:colOff>
      <xdr:row>566</xdr:row>
      <xdr:rowOff>76200</xdr:rowOff>
    </xdr:to>
    <xdr:pic>
      <xdr:nvPicPr>
        <xdr:cNvPr id="177" name="Рисунок 176"/>
        <xdr:cNvPicPr>
          <a:picLocks noChangeAspect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87" r="26913" b="4914"/>
        <a:stretch/>
      </xdr:blipFill>
      <xdr:spPr>
        <a:xfrm>
          <a:off x="1752600" y="95618580"/>
          <a:ext cx="435925" cy="942060"/>
        </a:xfrm>
        <a:prstGeom prst="rect">
          <a:avLst/>
        </a:prstGeom>
      </xdr:spPr>
    </xdr:pic>
    <xdr:clientData/>
  </xdr:twoCellAnchor>
  <xdr:twoCellAnchor>
    <xdr:from>
      <xdr:col>0</xdr:col>
      <xdr:colOff>983400</xdr:colOff>
      <xdr:row>544</xdr:row>
      <xdr:rowOff>53760</xdr:rowOff>
    </xdr:from>
    <xdr:to>
      <xdr:col>0</xdr:col>
      <xdr:colOff>2126400</xdr:colOff>
      <xdr:row>550</xdr:row>
      <xdr:rowOff>99480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00" y="9397788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1668780</xdr:colOff>
      <xdr:row>529</xdr:row>
      <xdr:rowOff>99060</xdr:rowOff>
    </xdr:from>
    <xdr:to>
      <xdr:col>0</xdr:col>
      <xdr:colOff>2202180</xdr:colOff>
      <xdr:row>532</xdr:row>
      <xdr:rowOff>83820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0" y="92560140"/>
          <a:ext cx="533400" cy="533400"/>
        </a:xfrm>
        <a:prstGeom prst="rect">
          <a:avLst/>
        </a:prstGeom>
      </xdr:spPr>
    </xdr:pic>
    <xdr:clientData/>
  </xdr:twoCellAnchor>
  <xdr:twoCellAnchor>
    <xdr:from>
      <xdr:col>0</xdr:col>
      <xdr:colOff>1140600</xdr:colOff>
      <xdr:row>532</xdr:row>
      <xdr:rowOff>53340</xdr:rowOff>
    </xdr:from>
    <xdr:to>
      <xdr:col>0</xdr:col>
      <xdr:colOff>1795920</xdr:colOff>
      <xdr:row>535</xdr:row>
      <xdr:rowOff>160020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00" y="93063060"/>
          <a:ext cx="655320" cy="6553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86640</xdr:rowOff>
    </xdr:from>
    <xdr:to>
      <xdr:col>0</xdr:col>
      <xdr:colOff>1143000</xdr:colOff>
      <xdr:row>535</xdr:row>
      <xdr:rowOff>132360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4772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281940</xdr:colOff>
      <xdr:row>570</xdr:row>
      <xdr:rowOff>129540</xdr:rowOff>
    </xdr:from>
    <xdr:to>
      <xdr:col>0</xdr:col>
      <xdr:colOff>1059180</xdr:colOff>
      <xdr:row>574</xdr:row>
      <xdr:rowOff>175260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02283260"/>
          <a:ext cx="777240" cy="777240"/>
        </a:xfrm>
        <a:prstGeom prst="rect">
          <a:avLst/>
        </a:prstGeom>
      </xdr:spPr>
    </xdr:pic>
    <xdr:clientData/>
  </xdr:twoCellAnchor>
  <xdr:twoCellAnchor>
    <xdr:from>
      <xdr:col>0</xdr:col>
      <xdr:colOff>957720</xdr:colOff>
      <xdr:row>570</xdr:row>
      <xdr:rowOff>96660</xdr:rowOff>
    </xdr:from>
    <xdr:to>
      <xdr:col>0</xdr:col>
      <xdr:colOff>1744980</xdr:colOff>
      <xdr:row>574</xdr:row>
      <xdr:rowOff>152400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20" y="102250380"/>
          <a:ext cx="787260" cy="787260"/>
        </a:xfrm>
        <a:prstGeom prst="rect">
          <a:avLst/>
        </a:prstGeom>
      </xdr:spPr>
    </xdr:pic>
    <xdr:clientData/>
  </xdr:twoCellAnchor>
  <xdr:twoCellAnchor>
    <xdr:from>
      <xdr:col>0</xdr:col>
      <xdr:colOff>1013460</xdr:colOff>
      <xdr:row>500</xdr:row>
      <xdr:rowOff>152400</xdr:rowOff>
    </xdr:from>
    <xdr:to>
      <xdr:col>0</xdr:col>
      <xdr:colOff>2080260</xdr:colOff>
      <xdr:row>506</xdr:row>
      <xdr:rowOff>121920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" y="9389364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119520</xdr:rowOff>
    </xdr:from>
    <xdr:to>
      <xdr:col>0</xdr:col>
      <xdr:colOff>1066800</xdr:colOff>
      <xdr:row>506</xdr:row>
      <xdr:rowOff>89040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6076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486</xdr:row>
      <xdr:rowOff>33300</xdr:rowOff>
    </xdr:from>
    <xdr:to>
      <xdr:col>0</xdr:col>
      <xdr:colOff>914400</xdr:colOff>
      <xdr:row>491</xdr:row>
      <xdr:rowOff>18060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95237580"/>
          <a:ext cx="899160" cy="899160"/>
        </a:xfrm>
        <a:prstGeom prst="rect">
          <a:avLst/>
        </a:prstGeom>
      </xdr:spPr>
    </xdr:pic>
    <xdr:clientData/>
  </xdr:twoCellAnchor>
  <xdr:twoCellAnchor>
    <xdr:from>
      <xdr:col>0</xdr:col>
      <xdr:colOff>876720</xdr:colOff>
      <xdr:row>486</xdr:row>
      <xdr:rowOff>61380</xdr:rowOff>
    </xdr:from>
    <xdr:to>
      <xdr:col>0</xdr:col>
      <xdr:colOff>1722120</xdr:colOff>
      <xdr:row>490</xdr:row>
      <xdr:rowOff>175260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720" y="95265660"/>
          <a:ext cx="845400" cy="845400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278</xdr:row>
      <xdr:rowOff>15240</xdr:rowOff>
    </xdr:from>
    <xdr:to>
      <xdr:col>0</xdr:col>
      <xdr:colOff>1104900</xdr:colOff>
      <xdr:row>284</xdr:row>
      <xdr:rowOff>7620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55717440"/>
          <a:ext cx="1089660" cy="1089660"/>
        </a:xfrm>
        <a:prstGeom prst="rect">
          <a:avLst/>
        </a:prstGeom>
      </xdr:spPr>
    </xdr:pic>
    <xdr:clientData/>
  </xdr:twoCellAnchor>
  <xdr:twoCellAnchor>
    <xdr:from>
      <xdr:col>0</xdr:col>
      <xdr:colOff>1239660</xdr:colOff>
      <xdr:row>278</xdr:row>
      <xdr:rowOff>150000</xdr:rowOff>
    </xdr:from>
    <xdr:to>
      <xdr:col>0</xdr:col>
      <xdr:colOff>2148840</xdr:colOff>
      <xdr:row>283</xdr:row>
      <xdr:rowOff>144780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60" y="55852200"/>
          <a:ext cx="909180" cy="909180"/>
        </a:xfrm>
        <a:prstGeom prst="rect">
          <a:avLst/>
        </a:prstGeom>
      </xdr:spPr>
    </xdr:pic>
    <xdr:clientData/>
  </xdr:twoCellAnchor>
  <xdr:twoCellAnchor>
    <xdr:from>
      <xdr:col>0</xdr:col>
      <xdr:colOff>1699260</xdr:colOff>
      <xdr:row>486</xdr:row>
      <xdr:rowOff>53340</xdr:rowOff>
    </xdr:from>
    <xdr:to>
      <xdr:col>1</xdr:col>
      <xdr:colOff>342900</xdr:colOff>
      <xdr:row>491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95257620"/>
          <a:ext cx="861060" cy="861060"/>
        </a:xfrm>
        <a:prstGeom prst="rect">
          <a:avLst/>
        </a:prstGeom>
      </xdr:spPr>
    </xdr:pic>
    <xdr:clientData/>
  </xdr:twoCellAnchor>
  <xdr:twoCellAnchor>
    <xdr:from>
      <xdr:col>0</xdr:col>
      <xdr:colOff>383820</xdr:colOff>
      <xdr:row>424</xdr:row>
      <xdr:rowOff>18060</xdr:rowOff>
    </xdr:from>
    <xdr:to>
      <xdr:col>0</xdr:col>
      <xdr:colOff>1257300</xdr:colOff>
      <xdr:row>428</xdr:row>
      <xdr:rowOff>160020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20" y="83518020"/>
          <a:ext cx="873480" cy="873480"/>
        </a:xfrm>
        <a:prstGeom prst="rect">
          <a:avLst/>
        </a:prstGeom>
      </xdr:spPr>
    </xdr:pic>
    <xdr:clientData/>
  </xdr:twoCellAnchor>
  <xdr:twoCellAnchor>
    <xdr:from>
      <xdr:col>0</xdr:col>
      <xdr:colOff>1272540</xdr:colOff>
      <xdr:row>69</xdr:row>
      <xdr:rowOff>7620</xdr:rowOff>
    </xdr:from>
    <xdr:to>
      <xdr:col>0</xdr:col>
      <xdr:colOff>2164080</xdr:colOff>
      <xdr:row>72</xdr:row>
      <xdr:rowOff>118475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67" r="2667" b="15333"/>
        <a:stretch/>
      </xdr:blipFill>
      <xdr:spPr>
        <a:xfrm>
          <a:off x="1272540" y="15659100"/>
          <a:ext cx="891540" cy="659495"/>
        </a:xfrm>
        <a:prstGeom prst="rect">
          <a:avLst/>
        </a:prstGeom>
      </xdr:spPr>
    </xdr:pic>
    <xdr:clientData/>
  </xdr:twoCellAnchor>
  <xdr:twoCellAnchor>
    <xdr:from>
      <xdr:col>0</xdr:col>
      <xdr:colOff>1460640</xdr:colOff>
      <xdr:row>71</xdr:row>
      <xdr:rowOff>53340</xdr:rowOff>
    </xdr:from>
    <xdr:to>
      <xdr:col>1</xdr:col>
      <xdr:colOff>91440</xdr:colOff>
      <xdr:row>74</xdr:row>
      <xdr:rowOff>115966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4877" r="3790" b="15790"/>
        <a:stretch/>
      </xdr:blipFill>
      <xdr:spPr>
        <a:xfrm>
          <a:off x="1460640" y="16070580"/>
          <a:ext cx="848220" cy="611266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479</xdr:row>
      <xdr:rowOff>30480</xdr:rowOff>
    </xdr:from>
    <xdr:to>
      <xdr:col>0</xdr:col>
      <xdr:colOff>1761605</xdr:colOff>
      <xdr:row>484</xdr:row>
      <xdr:rowOff>129540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4" t="-1" r="32000" b="-2666"/>
        <a:stretch/>
      </xdr:blipFill>
      <xdr:spPr>
        <a:xfrm>
          <a:off x="1143000" y="96149160"/>
          <a:ext cx="618605" cy="1013460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93</xdr:row>
      <xdr:rowOff>30480</xdr:rowOff>
    </xdr:from>
    <xdr:to>
      <xdr:col>0</xdr:col>
      <xdr:colOff>1028700</xdr:colOff>
      <xdr:row>98</xdr:row>
      <xdr:rowOff>22860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20253960"/>
          <a:ext cx="906780" cy="906780"/>
        </a:xfrm>
        <a:prstGeom prst="rect">
          <a:avLst/>
        </a:prstGeom>
      </xdr:spPr>
    </xdr:pic>
    <xdr:clientData/>
  </xdr:twoCellAnchor>
  <xdr:twoCellAnchor>
    <xdr:from>
      <xdr:col>0</xdr:col>
      <xdr:colOff>1049160</xdr:colOff>
      <xdr:row>93</xdr:row>
      <xdr:rowOff>35700</xdr:rowOff>
    </xdr:from>
    <xdr:to>
      <xdr:col>0</xdr:col>
      <xdr:colOff>1912620</xdr:colOff>
      <xdr:row>97</xdr:row>
      <xdr:rowOff>167640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60" y="20259180"/>
          <a:ext cx="863460" cy="863460"/>
        </a:xfrm>
        <a:prstGeom prst="rect">
          <a:avLst/>
        </a:prstGeom>
      </xdr:spPr>
    </xdr:pic>
    <xdr:clientData/>
  </xdr:twoCellAnchor>
  <xdr:twoCellAnchor>
    <xdr:from>
      <xdr:col>0</xdr:col>
      <xdr:colOff>502920</xdr:colOff>
      <xdr:row>508</xdr:row>
      <xdr:rowOff>38100</xdr:rowOff>
    </xdr:from>
    <xdr:to>
      <xdr:col>0</xdr:col>
      <xdr:colOff>1501140</xdr:colOff>
      <xdr:row>513</xdr:row>
      <xdr:rowOff>121920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94327980"/>
          <a:ext cx="998220" cy="998220"/>
        </a:xfrm>
        <a:prstGeom prst="rect">
          <a:avLst/>
        </a:prstGeom>
      </xdr:spPr>
    </xdr:pic>
    <xdr:clientData/>
  </xdr:twoCellAnchor>
  <xdr:twoCellAnchor>
    <xdr:from>
      <xdr:col>0</xdr:col>
      <xdr:colOff>632460</xdr:colOff>
      <xdr:row>404</xdr:row>
      <xdr:rowOff>22860</xdr:rowOff>
    </xdr:from>
    <xdr:to>
      <xdr:col>0</xdr:col>
      <xdr:colOff>1394460</xdr:colOff>
      <xdr:row>408</xdr:row>
      <xdr:rowOff>53340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7419594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389</xdr:row>
      <xdr:rowOff>121920</xdr:rowOff>
    </xdr:from>
    <xdr:to>
      <xdr:col>0</xdr:col>
      <xdr:colOff>982980</xdr:colOff>
      <xdr:row>394</xdr:row>
      <xdr:rowOff>45720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71551800"/>
          <a:ext cx="838200" cy="838200"/>
        </a:xfrm>
        <a:prstGeom prst="rect">
          <a:avLst/>
        </a:prstGeom>
      </xdr:spPr>
    </xdr:pic>
    <xdr:clientData/>
  </xdr:twoCellAnchor>
  <xdr:twoCellAnchor>
    <xdr:from>
      <xdr:col>0</xdr:col>
      <xdr:colOff>1079640</xdr:colOff>
      <xdr:row>389</xdr:row>
      <xdr:rowOff>81420</xdr:rowOff>
    </xdr:from>
    <xdr:to>
      <xdr:col>0</xdr:col>
      <xdr:colOff>1996440</xdr:colOff>
      <xdr:row>394</xdr:row>
      <xdr:rowOff>83820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40" y="71511300"/>
          <a:ext cx="916800" cy="916800"/>
        </a:xfrm>
        <a:prstGeom prst="rect">
          <a:avLst/>
        </a:prstGeom>
      </xdr:spPr>
    </xdr:pic>
    <xdr:clientData/>
  </xdr:twoCellAnchor>
  <xdr:twoCellAnchor>
    <xdr:from>
      <xdr:col>0</xdr:col>
      <xdr:colOff>22860</xdr:colOff>
      <xdr:row>396</xdr:row>
      <xdr:rowOff>68580</xdr:rowOff>
    </xdr:from>
    <xdr:to>
      <xdr:col>0</xdr:col>
      <xdr:colOff>822960</xdr:colOff>
      <xdr:row>400</xdr:row>
      <xdr:rowOff>137160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71315580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165240</xdr:colOff>
      <xdr:row>375</xdr:row>
      <xdr:rowOff>111900</xdr:rowOff>
    </xdr:from>
    <xdr:to>
      <xdr:col>0</xdr:col>
      <xdr:colOff>914400</xdr:colOff>
      <xdr:row>379</xdr:row>
      <xdr:rowOff>129540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40" y="68798580"/>
          <a:ext cx="749160" cy="749160"/>
        </a:xfrm>
        <a:prstGeom prst="rect">
          <a:avLst/>
        </a:prstGeom>
      </xdr:spPr>
    </xdr:pic>
    <xdr:clientData/>
  </xdr:twoCellAnchor>
  <xdr:twoCellAnchor>
    <xdr:from>
      <xdr:col>0</xdr:col>
      <xdr:colOff>510540</xdr:colOff>
      <xdr:row>430</xdr:row>
      <xdr:rowOff>45720</xdr:rowOff>
    </xdr:from>
    <xdr:to>
      <xdr:col>0</xdr:col>
      <xdr:colOff>1501140</xdr:colOff>
      <xdr:row>434</xdr:row>
      <xdr:rowOff>119888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80253840"/>
          <a:ext cx="990600" cy="805688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213</xdr:row>
      <xdr:rowOff>171450</xdr:rowOff>
    </xdr:from>
    <xdr:to>
      <xdr:col>0</xdr:col>
      <xdr:colOff>721827</xdr:colOff>
      <xdr:row>218</xdr:row>
      <xdr:rowOff>133351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3254930"/>
          <a:ext cx="474177" cy="876301"/>
        </a:xfrm>
        <a:prstGeom prst="rect">
          <a:avLst/>
        </a:prstGeom>
      </xdr:spPr>
    </xdr:pic>
    <xdr:clientData/>
  </xdr:twoCellAnchor>
  <xdr:twoCellAnchor>
    <xdr:from>
      <xdr:col>0</xdr:col>
      <xdr:colOff>937260</xdr:colOff>
      <xdr:row>214</xdr:row>
      <xdr:rowOff>121920</xdr:rowOff>
    </xdr:from>
    <xdr:to>
      <xdr:col>0</xdr:col>
      <xdr:colOff>1783080</xdr:colOff>
      <xdr:row>218</xdr:row>
      <xdr:rowOff>44501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" y="38999160"/>
          <a:ext cx="845820" cy="654101"/>
        </a:xfrm>
        <a:prstGeom prst="rect">
          <a:avLst/>
        </a:prstGeom>
      </xdr:spPr>
    </xdr:pic>
    <xdr:clientData/>
  </xdr:twoCellAnchor>
  <xdr:twoCellAnchor>
    <xdr:from>
      <xdr:col>0</xdr:col>
      <xdr:colOff>508140</xdr:colOff>
      <xdr:row>220</xdr:row>
      <xdr:rowOff>81420</xdr:rowOff>
    </xdr:from>
    <xdr:to>
      <xdr:col>0</xdr:col>
      <xdr:colOff>1485900</xdr:colOff>
      <xdr:row>224</xdr:row>
      <xdr:rowOff>121244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0" y="43347780"/>
          <a:ext cx="977760" cy="771344"/>
        </a:xfrm>
        <a:prstGeom prst="rect">
          <a:avLst/>
        </a:prstGeom>
      </xdr:spPr>
    </xdr:pic>
    <xdr:clientData/>
  </xdr:twoCellAnchor>
  <xdr:twoCellAnchor>
    <xdr:from>
      <xdr:col>0</xdr:col>
      <xdr:colOff>411480</xdr:colOff>
      <xdr:row>493</xdr:row>
      <xdr:rowOff>83819</xdr:rowOff>
    </xdr:from>
    <xdr:to>
      <xdr:col>0</xdr:col>
      <xdr:colOff>1074420</xdr:colOff>
      <xdr:row>498</xdr:row>
      <xdr:rowOff>12140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91630499"/>
          <a:ext cx="662940" cy="842721"/>
        </a:xfrm>
        <a:prstGeom prst="rect">
          <a:avLst/>
        </a:prstGeom>
      </xdr:spPr>
    </xdr:pic>
    <xdr:clientData/>
  </xdr:twoCellAnchor>
  <xdr:twoCellAnchor>
    <xdr:from>
      <xdr:col>0</xdr:col>
      <xdr:colOff>1049160</xdr:colOff>
      <xdr:row>493</xdr:row>
      <xdr:rowOff>81420</xdr:rowOff>
    </xdr:from>
    <xdr:to>
      <xdr:col>0</xdr:col>
      <xdr:colOff>1935480</xdr:colOff>
      <xdr:row>498</xdr:row>
      <xdr:rowOff>53340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60" y="91628100"/>
          <a:ext cx="886320" cy="886320"/>
        </a:xfrm>
        <a:prstGeom prst="rect">
          <a:avLst/>
        </a:prstGeom>
      </xdr:spPr>
    </xdr:pic>
    <xdr:clientData/>
  </xdr:twoCellAnchor>
  <xdr:twoCellAnchor>
    <xdr:from>
      <xdr:col>0</xdr:col>
      <xdr:colOff>198120</xdr:colOff>
      <xdr:row>465</xdr:row>
      <xdr:rowOff>7620</xdr:rowOff>
    </xdr:from>
    <xdr:to>
      <xdr:col>0</xdr:col>
      <xdr:colOff>1150620</xdr:colOff>
      <xdr:row>470</xdr:row>
      <xdr:rowOff>45720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86433660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1186320</xdr:colOff>
      <xdr:row>465</xdr:row>
      <xdr:rowOff>12840</xdr:rowOff>
    </xdr:from>
    <xdr:to>
      <xdr:col>0</xdr:col>
      <xdr:colOff>2164080</xdr:colOff>
      <xdr:row>470</xdr:row>
      <xdr:rowOff>76200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320" y="86438880"/>
          <a:ext cx="977760" cy="977760"/>
        </a:xfrm>
        <a:prstGeom prst="rect">
          <a:avLst/>
        </a:prstGeom>
      </xdr:spPr>
    </xdr:pic>
    <xdr:clientData/>
  </xdr:twoCellAnchor>
  <xdr:twoCellAnchor>
    <xdr:from>
      <xdr:col>0</xdr:col>
      <xdr:colOff>617220</xdr:colOff>
      <xdr:row>458</xdr:row>
      <xdr:rowOff>83820</xdr:rowOff>
    </xdr:from>
    <xdr:to>
      <xdr:col>0</xdr:col>
      <xdr:colOff>1562100</xdr:colOff>
      <xdr:row>463</xdr:row>
      <xdr:rowOff>114300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85229700"/>
          <a:ext cx="944880" cy="944880"/>
        </a:xfrm>
        <a:prstGeom prst="rect">
          <a:avLst/>
        </a:prstGeom>
      </xdr:spPr>
    </xdr:pic>
    <xdr:clientData/>
  </xdr:twoCellAnchor>
  <xdr:twoCellAnchor>
    <xdr:from>
      <xdr:col>0</xdr:col>
      <xdr:colOff>480060</xdr:colOff>
      <xdr:row>515</xdr:row>
      <xdr:rowOff>45720</xdr:rowOff>
    </xdr:from>
    <xdr:to>
      <xdr:col>0</xdr:col>
      <xdr:colOff>1478280</xdr:colOff>
      <xdr:row>520</xdr:row>
      <xdr:rowOff>129540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" y="95615760"/>
          <a:ext cx="998220" cy="998220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522</xdr:row>
      <xdr:rowOff>30480</xdr:rowOff>
    </xdr:from>
    <xdr:to>
      <xdr:col>0</xdr:col>
      <xdr:colOff>1196340</xdr:colOff>
      <xdr:row>527</xdr:row>
      <xdr:rowOff>152400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96880680"/>
          <a:ext cx="1036320" cy="1036320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537</xdr:row>
      <xdr:rowOff>22860</xdr:rowOff>
    </xdr:from>
    <xdr:to>
      <xdr:col>0</xdr:col>
      <xdr:colOff>1040402</xdr:colOff>
      <xdr:row>542</xdr:row>
      <xdr:rowOff>137160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616260"/>
          <a:ext cx="918482" cy="1028700"/>
        </a:xfrm>
        <a:prstGeom prst="rect">
          <a:avLst/>
        </a:prstGeom>
      </xdr:spPr>
    </xdr:pic>
    <xdr:clientData/>
  </xdr:twoCellAnchor>
  <xdr:twoCellAnchor>
    <xdr:from>
      <xdr:col>0</xdr:col>
      <xdr:colOff>1079639</xdr:colOff>
      <xdr:row>537</xdr:row>
      <xdr:rowOff>58560</xdr:rowOff>
    </xdr:from>
    <xdr:to>
      <xdr:col>0</xdr:col>
      <xdr:colOff>2148840</xdr:colOff>
      <xdr:row>542</xdr:row>
      <xdr:rowOff>137160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39" y="99651960"/>
          <a:ext cx="1069201" cy="993000"/>
        </a:xfrm>
        <a:prstGeom prst="rect">
          <a:avLst/>
        </a:prstGeom>
      </xdr:spPr>
    </xdr:pic>
    <xdr:clientData/>
  </xdr:twoCellAnchor>
  <xdr:twoCellAnchor>
    <xdr:from>
      <xdr:col>0</xdr:col>
      <xdr:colOff>434340</xdr:colOff>
      <xdr:row>553</xdr:row>
      <xdr:rowOff>68580</xdr:rowOff>
    </xdr:from>
    <xdr:to>
      <xdr:col>0</xdr:col>
      <xdr:colOff>1577340</xdr:colOff>
      <xdr:row>559</xdr:row>
      <xdr:rowOff>114300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10258806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1021080</xdr:colOff>
      <xdr:row>375</xdr:row>
      <xdr:rowOff>121920</xdr:rowOff>
    </xdr:from>
    <xdr:to>
      <xdr:col>0</xdr:col>
      <xdr:colOff>1775460</xdr:colOff>
      <xdr:row>379</xdr:row>
      <xdr:rowOff>144780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080" y="68808600"/>
          <a:ext cx="754380" cy="754380"/>
        </a:xfrm>
        <a:prstGeom prst="rect">
          <a:avLst/>
        </a:prstGeom>
      </xdr:spPr>
    </xdr:pic>
    <xdr:clientData/>
  </xdr:twoCellAnchor>
  <xdr:twoCellAnchor>
    <xdr:from>
      <xdr:col>0</xdr:col>
      <xdr:colOff>1363980</xdr:colOff>
      <xdr:row>396</xdr:row>
      <xdr:rowOff>68580</xdr:rowOff>
    </xdr:from>
    <xdr:to>
      <xdr:col>0</xdr:col>
      <xdr:colOff>2179320</xdr:colOff>
      <xdr:row>400</xdr:row>
      <xdr:rowOff>152400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71315580"/>
          <a:ext cx="815340" cy="815340"/>
        </a:xfrm>
        <a:prstGeom prst="rect">
          <a:avLst/>
        </a:prstGeom>
      </xdr:spPr>
    </xdr:pic>
    <xdr:clientData/>
  </xdr:twoCellAnchor>
  <xdr:twoCellAnchor>
    <xdr:from>
      <xdr:col>0</xdr:col>
      <xdr:colOff>815340</xdr:colOff>
      <xdr:row>396</xdr:row>
      <xdr:rowOff>91440</xdr:rowOff>
    </xdr:from>
    <xdr:to>
      <xdr:col>0</xdr:col>
      <xdr:colOff>1402080</xdr:colOff>
      <xdr:row>400</xdr:row>
      <xdr:rowOff>163302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8" r="9639" b="-7229"/>
        <a:stretch/>
      </xdr:blipFill>
      <xdr:spPr>
        <a:xfrm>
          <a:off x="815340" y="71338440"/>
          <a:ext cx="586740" cy="803382"/>
        </a:xfrm>
        <a:prstGeom prst="rect">
          <a:avLst/>
        </a:prstGeom>
      </xdr:spPr>
    </xdr:pic>
    <xdr:clientData/>
  </xdr:twoCellAnchor>
  <xdr:twoCellAnchor>
    <xdr:from>
      <xdr:col>0</xdr:col>
      <xdr:colOff>1051560</xdr:colOff>
      <xdr:row>522</xdr:row>
      <xdr:rowOff>45720</xdr:rowOff>
    </xdr:from>
    <xdr:to>
      <xdr:col>0</xdr:col>
      <xdr:colOff>2049780</xdr:colOff>
      <xdr:row>527</xdr:row>
      <xdr:rowOff>129540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" y="96895920"/>
          <a:ext cx="998220" cy="998220"/>
        </a:xfrm>
        <a:prstGeom prst="rect">
          <a:avLst/>
        </a:prstGeom>
      </xdr:spPr>
    </xdr:pic>
    <xdr:clientData/>
  </xdr:twoCellAnchor>
  <xdr:twoCellAnchor>
    <xdr:from>
      <xdr:col>0</xdr:col>
      <xdr:colOff>1013460</xdr:colOff>
      <xdr:row>123</xdr:row>
      <xdr:rowOff>0</xdr:rowOff>
    </xdr:from>
    <xdr:to>
      <xdr:col>0</xdr:col>
      <xdr:colOff>2034540</xdr:colOff>
      <xdr:row>128</xdr:row>
      <xdr:rowOff>106680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" y="24063960"/>
          <a:ext cx="1021080" cy="1021080"/>
        </a:xfrm>
        <a:prstGeom prst="rect">
          <a:avLst/>
        </a:prstGeom>
      </xdr:spPr>
    </xdr:pic>
    <xdr:clientData/>
  </xdr:twoCellAnchor>
  <xdr:twoCellAnchor>
    <xdr:from>
      <xdr:col>0</xdr:col>
      <xdr:colOff>1005840</xdr:colOff>
      <xdr:row>151</xdr:row>
      <xdr:rowOff>22860</xdr:rowOff>
    </xdr:from>
    <xdr:to>
      <xdr:col>0</xdr:col>
      <xdr:colOff>2026920</xdr:colOff>
      <xdr:row>156</xdr:row>
      <xdr:rowOff>129540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" y="29207460"/>
          <a:ext cx="1021080" cy="1021080"/>
        </a:xfrm>
        <a:prstGeom prst="rect">
          <a:avLst/>
        </a:prstGeom>
      </xdr:spPr>
    </xdr:pic>
    <xdr:clientData/>
  </xdr:twoCellAnchor>
  <xdr:twoCellAnchor>
    <xdr:from>
      <xdr:col>0</xdr:col>
      <xdr:colOff>1051560</xdr:colOff>
      <xdr:row>58</xdr:row>
      <xdr:rowOff>106680</xdr:rowOff>
    </xdr:from>
    <xdr:to>
      <xdr:col>0</xdr:col>
      <xdr:colOff>2179320</xdr:colOff>
      <xdr:row>64</xdr:row>
      <xdr:rowOff>137160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" y="10820400"/>
          <a:ext cx="1127760" cy="1127760"/>
        </a:xfrm>
        <a:prstGeom prst="rect">
          <a:avLst/>
        </a:prstGeom>
      </xdr:spPr>
    </xdr:pic>
    <xdr:clientData/>
  </xdr:twoCellAnchor>
  <xdr:twoCellAnchor>
    <xdr:from>
      <xdr:col>0</xdr:col>
      <xdr:colOff>806400</xdr:colOff>
      <xdr:row>191</xdr:row>
      <xdr:rowOff>10440</xdr:rowOff>
    </xdr:from>
    <xdr:to>
      <xdr:col>0</xdr:col>
      <xdr:colOff>1280160</xdr:colOff>
      <xdr:row>196</xdr:row>
      <xdr:rowOff>160020</xdr:rowOff>
    </xdr:to>
    <xdr:pic>
      <xdr:nvPicPr>
        <xdr:cNvPr id="183" name="Рисунок 18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806400" y="34498560"/>
          <a:ext cx="473760" cy="1063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129540</xdr:colOff>
      <xdr:row>367</xdr:row>
      <xdr:rowOff>0</xdr:rowOff>
    </xdr:from>
    <xdr:to>
      <xdr:col>0</xdr:col>
      <xdr:colOff>798068</xdr:colOff>
      <xdr:row>372</xdr:row>
      <xdr:rowOff>152400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5029080"/>
          <a:ext cx="668528" cy="106680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382</xdr:row>
      <xdr:rowOff>45720</xdr:rowOff>
    </xdr:from>
    <xdr:to>
      <xdr:col>0</xdr:col>
      <xdr:colOff>982980</xdr:colOff>
      <xdr:row>387</xdr:row>
      <xdr:rowOff>30480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67818000"/>
          <a:ext cx="899160" cy="899160"/>
        </a:xfrm>
        <a:prstGeom prst="rect">
          <a:avLst/>
        </a:prstGeom>
      </xdr:spPr>
    </xdr:pic>
    <xdr:clientData/>
  </xdr:twoCellAnchor>
  <xdr:twoCellAnchor>
    <xdr:from>
      <xdr:col>0</xdr:col>
      <xdr:colOff>1064400</xdr:colOff>
      <xdr:row>382</xdr:row>
      <xdr:rowOff>35700</xdr:rowOff>
    </xdr:from>
    <xdr:to>
      <xdr:col>0</xdr:col>
      <xdr:colOff>2019300</xdr:colOff>
      <xdr:row>387</xdr:row>
      <xdr:rowOff>76200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00" y="67807980"/>
          <a:ext cx="954900" cy="954900"/>
        </a:xfrm>
        <a:prstGeom prst="rect">
          <a:avLst/>
        </a:prstGeom>
      </xdr:spPr>
    </xdr:pic>
    <xdr:clientData/>
  </xdr:twoCellAnchor>
  <xdr:twoCellAnchor>
    <xdr:from>
      <xdr:col>0</xdr:col>
      <xdr:colOff>1386840</xdr:colOff>
      <xdr:row>410</xdr:row>
      <xdr:rowOff>45720</xdr:rowOff>
    </xdr:from>
    <xdr:to>
      <xdr:col>0</xdr:col>
      <xdr:colOff>2065020</xdr:colOff>
      <xdr:row>413</xdr:row>
      <xdr:rowOff>175260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2938640"/>
          <a:ext cx="678180" cy="678180"/>
        </a:xfrm>
        <a:prstGeom prst="rect">
          <a:avLst/>
        </a:prstGeom>
      </xdr:spPr>
    </xdr:pic>
    <xdr:clientData/>
  </xdr:twoCellAnchor>
  <xdr:twoCellAnchor>
    <xdr:from>
      <xdr:col>0</xdr:col>
      <xdr:colOff>652920</xdr:colOff>
      <xdr:row>165</xdr:row>
      <xdr:rowOff>12840</xdr:rowOff>
    </xdr:from>
    <xdr:to>
      <xdr:col>0</xdr:col>
      <xdr:colOff>1531620</xdr:colOff>
      <xdr:row>169</xdr:row>
      <xdr:rowOff>160020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31392000"/>
          <a:ext cx="878700" cy="878700"/>
        </a:xfrm>
        <a:prstGeom prst="rect">
          <a:avLst/>
        </a:prstGeom>
      </xdr:spPr>
    </xdr:pic>
    <xdr:clientData/>
  </xdr:twoCellAnchor>
  <xdr:twoCellAnchor>
    <xdr:from>
      <xdr:col>0</xdr:col>
      <xdr:colOff>594360</xdr:colOff>
      <xdr:row>170</xdr:row>
      <xdr:rowOff>175260</xdr:rowOff>
    </xdr:from>
    <xdr:to>
      <xdr:col>0</xdr:col>
      <xdr:colOff>1478280</xdr:colOff>
      <xdr:row>175</xdr:row>
      <xdr:rowOff>144780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31371540"/>
          <a:ext cx="883920" cy="8839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1609920</xdr:colOff>
      <xdr:row>1</xdr:row>
      <xdr:rowOff>97200</xdr:rowOff>
    </xdr:from>
    <xdr:to>
      <xdr:col>1</xdr:col>
      <xdr:colOff>437760</xdr:colOff>
      <xdr:row>1</xdr:row>
      <xdr:rowOff>517680</xdr:rowOff>
    </xdr:to>
    <xdr:pic>
      <xdr:nvPicPr>
        <xdr:cNvPr id="481" name="Рисунок 33"/>
        <xdr:cNvPicPr/>
      </xdr:nvPicPr>
      <xdr:blipFill>
        <a:blip xmlns:r="http://schemas.openxmlformats.org/officeDocument/2006/relationships" r:embed="rId1"/>
        <a:stretch/>
      </xdr:blipFill>
      <xdr:spPr>
        <a:xfrm>
          <a:off x="1609920" y="392400"/>
          <a:ext cx="1095840" cy="4204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92880</xdr:colOff>
      <xdr:row>1</xdr:row>
      <xdr:rowOff>111240</xdr:rowOff>
    </xdr:from>
    <xdr:to>
      <xdr:col>3</xdr:col>
      <xdr:colOff>498240</xdr:colOff>
      <xdr:row>1</xdr:row>
      <xdr:rowOff>508320</xdr:rowOff>
    </xdr:to>
    <xdr:pic>
      <xdr:nvPicPr>
        <xdr:cNvPr id="482" name="Рисунок 34"/>
        <xdr:cNvPicPr/>
      </xdr:nvPicPr>
      <xdr:blipFill>
        <a:blip xmlns:r="http://schemas.openxmlformats.org/officeDocument/2006/relationships" r:embed="rId2"/>
        <a:srcRect t="9654" b="9942"/>
        <a:stretch/>
      </xdr:blipFill>
      <xdr:spPr>
        <a:xfrm>
          <a:off x="2905200" y="406440"/>
          <a:ext cx="777960" cy="3970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491400</xdr:colOff>
      <xdr:row>1</xdr:row>
      <xdr:rowOff>99360</xdr:rowOff>
    </xdr:from>
    <xdr:to>
      <xdr:col>0</xdr:col>
      <xdr:colOff>1472040</xdr:colOff>
      <xdr:row>1</xdr:row>
      <xdr:rowOff>501120</xdr:rowOff>
    </xdr:to>
    <xdr:pic>
      <xdr:nvPicPr>
        <xdr:cNvPr id="483" name="Рисунок 35"/>
        <xdr:cNvPicPr/>
      </xdr:nvPicPr>
      <xdr:blipFill>
        <a:blip xmlns:r="http://schemas.openxmlformats.org/officeDocument/2006/relationships" r:embed="rId3"/>
        <a:stretch/>
      </xdr:blipFill>
      <xdr:spPr>
        <a:xfrm>
          <a:off x="491400" y="394560"/>
          <a:ext cx="980640" cy="40176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4</xdr:col>
      <xdr:colOff>249480</xdr:colOff>
      <xdr:row>1</xdr:row>
      <xdr:rowOff>136080</xdr:rowOff>
    </xdr:from>
    <xdr:to>
      <xdr:col>7</xdr:col>
      <xdr:colOff>281910</xdr:colOff>
      <xdr:row>1</xdr:row>
      <xdr:rowOff>448560</xdr:rowOff>
    </xdr:to>
    <xdr:pic>
      <xdr:nvPicPr>
        <xdr:cNvPr id="484" name="Рисунок 8"/>
        <xdr:cNvPicPr/>
      </xdr:nvPicPr>
      <xdr:blipFill>
        <a:blip xmlns:r="http://schemas.openxmlformats.org/officeDocument/2006/relationships" r:embed="rId4"/>
        <a:srcRect l="6436" t="8504" r="6453" b="12859"/>
        <a:stretch/>
      </xdr:blipFill>
      <xdr:spPr>
        <a:xfrm>
          <a:off x="3968640" y="431280"/>
          <a:ext cx="957960" cy="312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1070700</xdr:colOff>
      <xdr:row>7</xdr:row>
      <xdr:rowOff>228180</xdr:rowOff>
    </xdr:from>
    <xdr:to>
      <xdr:col>0</xdr:col>
      <xdr:colOff>1927860</xdr:colOff>
      <xdr:row>14</xdr:row>
      <xdr:rowOff>167640</xdr:rowOff>
    </xdr:to>
    <xdr:pic>
      <xdr:nvPicPr>
        <xdr:cNvPr id="485" name="Рисунок 10"/>
        <xdr:cNvPicPr/>
      </xdr:nvPicPr>
      <xdr:blipFill>
        <a:blip xmlns:r="http://schemas.openxmlformats.org/officeDocument/2006/relationships" r:embed="rId5"/>
        <a:stretch/>
      </xdr:blipFill>
      <xdr:spPr>
        <a:xfrm>
          <a:off x="1070700" y="1851240"/>
          <a:ext cx="857160" cy="1333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125340</xdr:colOff>
      <xdr:row>7</xdr:row>
      <xdr:rowOff>227640</xdr:rowOff>
    </xdr:from>
    <xdr:to>
      <xdr:col>0</xdr:col>
      <xdr:colOff>990600</xdr:colOff>
      <xdr:row>14</xdr:row>
      <xdr:rowOff>175260</xdr:rowOff>
    </xdr:to>
    <xdr:pic>
      <xdr:nvPicPr>
        <xdr:cNvPr id="486" name="Рисунок 11"/>
        <xdr:cNvPicPr/>
      </xdr:nvPicPr>
      <xdr:blipFill>
        <a:blip xmlns:r="http://schemas.openxmlformats.org/officeDocument/2006/relationships" r:embed="rId6"/>
        <a:stretch/>
      </xdr:blipFill>
      <xdr:spPr>
        <a:xfrm>
          <a:off x="125340" y="1850700"/>
          <a:ext cx="865260" cy="1342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224280</xdr:colOff>
      <xdr:row>16</xdr:row>
      <xdr:rowOff>3240</xdr:rowOff>
    </xdr:from>
    <xdr:to>
      <xdr:col>0</xdr:col>
      <xdr:colOff>1059180</xdr:colOff>
      <xdr:row>22</xdr:row>
      <xdr:rowOff>144780</xdr:rowOff>
    </xdr:to>
    <xdr:pic>
      <xdr:nvPicPr>
        <xdr:cNvPr id="487" name="Рисунок 12"/>
        <xdr:cNvPicPr/>
      </xdr:nvPicPr>
      <xdr:blipFill>
        <a:blip xmlns:r="http://schemas.openxmlformats.org/officeDocument/2006/relationships" r:embed="rId7"/>
        <a:stretch/>
      </xdr:blipFill>
      <xdr:spPr>
        <a:xfrm>
          <a:off x="224280" y="3965640"/>
          <a:ext cx="834900" cy="12388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1123020</xdr:colOff>
      <xdr:row>15</xdr:row>
      <xdr:rowOff>207660</xdr:rowOff>
    </xdr:from>
    <xdr:to>
      <xdr:col>0</xdr:col>
      <xdr:colOff>1927860</xdr:colOff>
      <xdr:row>22</xdr:row>
      <xdr:rowOff>144780</xdr:rowOff>
    </xdr:to>
    <xdr:pic>
      <xdr:nvPicPr>
        <xdr:cNvPr id="488" name="Рисунок 14"/>
        <xdr:cNvPicPr/>
      </xdr:nvPicPr>
      <xdr:blipFill>
        <a:blip xmlns:r="http://schemas.openxmlformats.org/officeDocument/2006/relationships" r:embed="rId8"/>
        <a:stretch/>
      </xdr:blipFill>
      <xdr:spPr>
        <a:xfrm>
          <a:off x="1123020" y="3956700"/>
          <a:ext cx="804840" cy="1247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564240</xdr:colOff>
      <xdr:row>113</xdr:row>
      <xdr:rowOff>226860</xdr:rowOff>
    </xdr:from>
    <xdr:to>
      <xdr:col>0</xdr:col>
      <xdr:colOff>1333500</xdr:colOff>
      <xdr:row>117</xdr:row>
      <xdr:rowOff>160020</xdr:rowOff>
    </xdr:to>
    <xdr:pic>
      <xdr:nvPicPr>
        <xdr:cNvPr id="494" name="Рисунок 30"/>
        <xdr:cNvPicPr/>
      </xdr:nvPicPr>
      <xdr:blipFill>
        <a:blip xmlns:r="http://schemas.openxmlformats.org/officeDocument/2006/relationships" r:embed="rId9"/>
        <a:stretch/>
      </xdr:blipFill>
      <xdr:spPr>
        <a:xfrm>
          <a:off x="564240" y="30958320"/>
          <a:ext cx="769260" cy="847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113</xdr:row>
      <xdr:rowOff>220980</xdr:rowOff>
    </xdr:from>
    <xdr:to>
      <xdr:col>0</xdr:col>
      <xdr:colOff>748920</xdr:colOff>
      <xdr:row>117</xdr:row>
      <xdr:rowOff>167640</xdr:rowOff>
    </xdr:to>
    <xdr:pic>
      <xdr:nvPicPr>
        <xdr:cNvPr id="495" name="Рисунок 3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30952440"/>
          <a:ext cx="748920" cy="8610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127560</xdr:colOff>
      <xdr:row>132</xdr:row>
      <xdr:rowOff>199080</xdr:rowOff>
    </xdr:from>
    <xdr:to>
      <xdr:col>0</xdr:col>
      <xdr:colOff>999120</xdr:colOff>
      <xdr:row>139</xdr:row>
      <xdr:rowOff>65880</xdr:rowOff>
    </xdr:to>
    <xdr:pic>
      <xdr:nvPicPr>
        <xdr:cNvPr id="496" name="Рисунок 33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27560" y="25093620"/>
          <a:ext cx="871560" cy="1276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26475</xdr:colOff>
      <xdr:row>32</xdr:row>
      <xdr:rowOff>1905</xdr:rowOff>
    </xdr:from>
    <xdr:to>
      <xdr:col>0</xdr:col>
      <xdr:colOff>662940</xdr:colOff>
      <xdr:row>37</xdr:row>
      <xdr:rowOff>53341</xdr:rowOff>
    </xdr:to>
    <xdr:pic>
      <xdr:nvPicPr>
        <xdr:cNvPr id="500" name="Рисунок 50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6475" y="6356985"/>
          <a:ext cx="636465" cy="96583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55170</xdr:colOff>
      <xdr:row>118</xdr:row>
      <xdr:rowOff>197055</xdr:rowOff>
    </xdr:from>
    <xdr:to>
      <xdr:col>0</xdr:col>
      <xdr:colOff>861060</xdr:colOff>
      <xdr:row>124</xdr:row>
      <xdr:rowOff>137160</xdr:rowOff>
    </xdr:to>
    <xdr:pic>
      <xdr:nvPicPr>
        <xdr:cNvPr id="505" name="Рисунок 64"/>
        <xdr:cNvPicPr/>
      </xdr:nvPicPr>
      <xdr:blipFill>
        <a:blip xmlns:r="http://schemas.openxmlformats.org/officeDocument/2006/relationships" r:embed="rId13"/>
        <a:stretch/>
      </xdr:blipFill>
      <xdr:spPr>
        <a:xfrm>
          <a:off x="55170" y="22356015"/>
          <a:ext cx="805890" cy="11288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1123920</xdr:colOff>
      <xdr:row>132</xdr:row>
      <xdr:rowOff>210600</xdr:rowOff>
    </xdr:from>
    <xdr:to>
      <xdr:col>0</xdr:col>
      <xdr:colOff>2005920</xdr:colOff>
      <xdr:row>139</xdr:row>
      <xdr:rowOff>76320</xdr:rowOff>
    </xdr:to>
    <xdr:pic>
      <xdr:nvPicPr>
        <xdr:cNvPr id="508" name="Рисунок 56"/>
        <xdr:cNvPicPr/>
      </xdr:nvPicPr>
      <xdr:blipFill>
        <a:blip xmlns:r="http://schemas.openxmlformats.org/officeDocument/2006/relationships" r:embed="rId14"/>
        <a:stretch/>
      </xdr:blipFill>
      <xdr:spPr>
        <a:xfrm>
          <a:off x="1123920" y="25105140"/>
          <a:ext cx="882000" cy="12754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1022400</xdr:colOff>
      <xdr:row>63</xdr:row>
      <xdr:rowOff>13320</xdr:rowOff>
    </xdr:from>
    <xdr:to>
      <xdr:col>0</xdr:col>
      <xdr:colOff>2002020</xdr:colOff>
      <xdr:row>68</xdr:row>
      <xdr:rowOff>360</xdr:rowOff>
    </xdr:to>
    <xdr:pic>
      <xdr:nvPicPr>
        <xdr:cNvPr id="511" name="Рисунок 72"/>
        <xdr:cNvPicPr/>
      </xdr:nvPicPr>
      <xdr:blipFill>
        <a:blip xmlns:r="http://schemas.openxmlformats.org/officeDocument/2006/relationships" r:embed="rId15"/>
        <a:stretch/>
      </xdr:blipFill>
      <xdr:spPr>
        <a:xfrm>
          <a:off x="1022400" y="17950800"/>
          <a:ext cx="979620" cy="901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739020</xdr:colOff>
      <xdr:row>24</xdr:row>
      <xdr:rowOff>18120</xdr:rowOff>
    </xdr:from>
    <xdr:to>
      <xdr:col>0</xdr:col>
      <xdr:colOff>1501500</xdr:colOff>
      <xdr:row>30</xdr:row>
      <xdr:rowOff>54480</xdr:rowOff>
    </xdr:to>
    <xdr:pic>
      <xdr:nvPicPr>
        <xdr:cNvPr id="515" name="Рисунок 9"/>
        <xdr:cNvPicPr/>
      </xdr:nvPicPr>
      <xdr:blipFill>
        <a:blip xmlns:r="http://schemas.openxmlformats.org/officeDocument/2006/relationships" r:embed="rId16"/>
        <a:stretch/>
      </xdr:blipFill>
      <xdr:spPr>
        <a:xfrm>
          <a:off x="739020" y="4894920"/>
          <a:ext cx="762480" cy="1148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112140</xdr:colOff>
      <xdr:row>141</xdr:row>
      <xdr:rowOff>62580</xdr:rowOff>
    </xdr:from>
    <xdr:to>
      <xdr:col>0</xdr:col>
      <xdr:colOff>683820</xdr:colOff>
      <xdr:row>145</xdr:row>
      <xdr:rowOff>126660</xdr:rowOff>
    </xdr:to>
    <xdr:pic>
      <xdr:nvPicPr>
        <xdr:cNvPr id="517" name="Рисунок 54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12140" y="26930700"/>
          <a:ext cx="571680" cy="85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655020</xdr:colOff>
      <xdr:row>141</xdr:row>
      <xdr:rowOff>51840</xdr:rowOff>
    </xdr:from>
    <xdr:to>
      <xdr:col>0</xdr:col>
      <xdr:colOff>1282500</xdr:colOff>
      <xdr:row>145</xdr:row>
      <xdr:rowOff>166440</xdr:rowOff>
    </xdr:to>
    <xdr:pic>
      <xdr:nvPicPr>
        <xdr:cNvPr id="518" name="Рисунок 57"/>
        <xdr:cNvPicPr/>
      </xdr:nvPicPr>
      <xdr:blipFill>
        <a:blip xmlns:r="http://schemas.openxmlformats.org/officeDocument/2006/relationships" r:embed="rId18"/>
        <a:stretch/>
      </xdr:blipFill>
      <xdr:spPr>
        <a:xfrm>
          <a:off x="655020" y="26919960"/>
          <a:ext cx="627480" cy="907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439920</xdr:colOff>
      <xdr:row>38</xdr:row>
      <xdr:rowOff>182040</xdr:rowOff>
    </xdr:from>
    <xdr:to>
      <xdr:col>0</xdr:col>
      <xdr:colOff>1249680</xdr:colOff>
      <xdr:row>45</xdr:row>
      <xdr:rowOff>129540</xdr:rowOff>
    </xdr:to>
    <xdr:pic>
      <xdr:nvPicPr>
        <xdr:cNvPr id="525" name="Рисунок 77"/>
        <xdr:cNvPicPr/>
      </xdr:nvPicPr>
      <xdr:blipFill>
        <a:blip xmlns:r="http://schemas.openxmlformats.org/officeDocument/2006/relationships" r:embed="rId19"/>
        <a:stretch/>
      </xdr:blipFill>
      <xdr:spPr>
        <a:xfrm>
          <a:off x="439920" y="7634400"/>
          <a:ext cx="809760" cy="12276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73080</xdr:colOff>
      <xdr:row>23</xdr:row>
      <xdr:rowOff>153360</xdr:rowOff>
    </xdr:from>
    <xdr:to>
      <xdr:col>0</xdr:col>
      <xdr:colOff>780840</xdr:colOff>
      <xdr:row>30</xdr:row>
      <xdr:rowOff>19440</xdr:rowOff>
    </xdr:to>
    <xdr:pic>
      <xdr:nvPicPr>
        <xdr:cNvPr id="531" name="Рисунок 1"/>
        <xdr:cNvPicPr/>
      </xdr:nvPicPr>
      <xdr:blipFill>
        <a:blip xmlns:r="http://schemas.openxmlformats.org/officeDocument/2006/relationships" r:embed="rId20"/>
        <a:stretch/>
      </xdr:blipFill>
      <xdr:spPr>
        <a:xfrm>
          <a:off x="73080" y="10352520"/>
          <a:ext cx="707760" cy="1150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108000</xdr:colOff>
      <xdr:row>163</xdr:row>
      <xdr:rowOff>11520</xdr:rowOff>
    </xdr:from>
    <xdr:to>
      <xdr:col>0</xdr:col>
      <xdr:colOff>687600</xdr:colOff>
      <xdr:row>167</xdr:row>
      <xdr:rowOff>45720</xdr:rowOff>
    </xdr:to>
    <xdr:pic>
      <xdr:nvPicPr>
        <xdr:cNvPr id="537" name="Рисунок 9"/>
        <xdr:cNvPicPr/>
      </xdr:nvPicPr>
      <xdr:blipFill>
        <a:blip xmlns:r="http://schemas.openxmlformats.org/officeDocument/2006/relationships" r:embed="rId21"/>
        <a:srcRect t="3722182" b="5379182"/>
        <a:stretch/>
      </xdr:blipFill>
      <xdr:spPr>
        <a:xfrm>
          <a:off x="108000" y="44165520"/>
          <a:ext cx="579600" cy="834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587520</xdr:colOff>
      <xdr:row>163</xdr:row>
      <xdr:rowOff>29520</xdr:rowOff>
    </xdr:from>
    <xdr:to>
      <xdr:col>0</xdr:col>
      <xdr:colOff>1120320</xdr:colOff>
      <xdr:row>168</xdr:row>
      <xdr:rowOff>124200</xdr:rowOff>
    </xdr:to>
    <xdr:pic>
      <xdr:nvPicPr>
        <xdr:cNvPr id="538" name="Рисунок 63"/>
        <xdr:cNvPicPr/>
      </xdr:nvPicPr>
      <xdr:blipFill>
        <a:blip xmlns:r="http://schemas.openxmlformats.org/officeDocument/2006/relationships" r:embed="rId22"/>
        <a:stretch/>
      </xdr:blipFill>
      <xdr:spPr>
        <a:xfrm>
          <a:off x="587520" y="44183520"/>
          <a:ext cx="532800" cy="1094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1206720</xdr:colOff>
      <xdr:row>163</xdr:row>
      <xdr:rowOff>1080</xdr:rowOff>
    </xdr:from>
    <xdr:to>
      <xdr:col>0</xdr:col>
      <xdr:colOff>1770480</xdr:colOff>
      <xdr:row>168</xdr:row>
      <xdr:rowOff>124200</xdr:rowOff>
    </xdr:to>
    <xdr:pic>
      <xdr:nvPicPr>
        <xdr:cNvPr id="539" name="Рисунок 64"/>
        <xdr:cNvPicPr/>
      </xdr:nvPicPr>
      <xdr:blipFill>
        <a:blip xmlns:r="http://schemas.openxmlformats.org/officeDocument/2006/relationships" r:embed="rId23"/>
        <a:stretch/>
      </xdr:blipFill>
      <xdr:spPr>
        <a:xfrm>
          <a:off x="1206720" y="44155080"/>
          <a:ext cx="563760" cy="1123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118740</xdr:colOff>
      <xdr:row>149</xdr:row>
      <xdr:rowOff>12540</xdr:rowOff>
    </xdr:from>
    <xdr:to>
      <xdr:col>0</xdr:col>
      <xdr:colOff>738660</xdr:colOff>
      <xdr:row>154</xdr:row>
      <xdr:rowOff>107220</xdr:rowOff>
    </xdr:to>
    <xdr:pic>
      <xdr:nvPicPr>
        <xdr:cNvPr id="540" name="Рисунок 6"/>
        <xdr:cNvPicPr/>
      </xdr:nvPicPr>
      <xdr:blipFill>
        <a:blip xmlns:r="http://schemas.openxmlformats.org/officeDocument/2006/relationships" r:embed="rId24"/>
        <a:stretch/>
      </xdr:blipFill>
      <xdr:spPr>
        <a:xfrm>
          <a:off x="118740" y="28678980"/>
          <a:ext cx="619920" cy="1085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204960</xdr:colOff>
      <xdr:row>68</xdr:row>
      <xdr:rowOff>190680</xdr:rowOff>
    </xdr:from>
    <xdr:to>
      <xdr:col>0</xdr:col>
      <xdr:colOff>899160</xdr:colOff>
      <xdr:row>72</xdr:row>
      <xdr:rowOff>99060</xdr:rowOff>
    </xdr:to>
    <xdr:pic>
      <xdr:nvPicPr>
        <xdr:cNvPr id="543" name="Рисунок 13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04960" y="13129440"/>
          <a:ext cx="694200" cy="723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</xdr:row>
      <xdr:rowOff>38520</xdr:rowOff>
    </xdr:from>
    <xdr:to>
      <xdr:col>0</xdr:col>
      <xdr:colOff>676275</xdr:colOff>
      <xdr:row>53</xdr:row>
      <xdr:rowOff>76200</xdr:rowOff>
    </xdr:to>
    <xdr:pic>
      <xdr:nvPicPr>
        <xdr:cNvPr id="546" name="Рисунок 1"/>
        <xdr:cNvPicPr/>
      </xdr:nvPicPr>
      <xdr:blipFill>
        <a:blip xmlns:r="http://schemas.openxmlformats.org/officeDocument/2006/relationships" r:embed="rId26"/>
        <a:stretch/>
      </xdr:blipFill>
      <xdr:spPr>
        <a:xfrm>
          <a:off x="0" y="14735595"/>
          <a:ext cx="676275" cy="11235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1111800</xdr:colOff>
      <xdr:row>83</xdr:row>
      <xdr:rowOff>181140</xdr:rowOff>
    </xdr:from>
    <xdr:to>
      <xdr:col>0</xdr:col>
      <xdr:colOff>1958340</xdr:colOff>
      <xdr:row>88</xdr:row>
      <xdr:rowOff>15240</xdr:rowOff>
    </xdr:to>
    <xdr:pic>
      <xdr:nvPicPr>
        <xdr:cNvPr id="69" name="Рисунок 26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111800" y="15946920"/>
          <a:ext cx="846540" cy="756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108165</xdr:colOff>
      <xdr:row>83</xdr:row>
      <xdr:rowOff>286080</xdr:rowOff>
    </xdr:from>
    <xdr:to>
      <xdr:col>0</xdr:col>
      <xdr:colOff>1074420</xdr:colOff>
      <xdr:row>88</xdr:row>
      <xdr:rowOff>30480</xdr:rowOff>
    </xdr:to>
    <xdr:pic>
      <xdr:nvPicPr>
        <xdr:cNvPr id="70" name="Рисунок 27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08165" y="25112040"/>
          <a:ext cx="966255" cy="826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66180</xdr:colOff>
      <xdr:row>90</xdr:row>
      <xdr:rowOff>33795</xdr:rowOff>
    </xdr:from>
    <xdr:to>
      <xdr:col>0</xdr:col>
      <xdr:colOff>1106775</xdr:colOff>
      <xdr:row>94</xdr:row>
      <xdr:rowOff>76200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0" y="17034015"/>
          <a:ext cx="1040595" cy="766305"/>
        </a:xfrm>
        <a:prstGeom prst="rect">
          <a:avLst/>
        </a:prstGeom>
      </xdr:spPr>
    </xdr:pic>
    <xdr:clientData/>
  </xdr:twoCellAnchor>
  <xdr:twoCellAnchor>
    <xdr:from>
      <xdr:col>0</xdr:col>
      <xdr:colOff>1053465</xdr:colOff>
      <xdr:row>90</xdr:row>
      <xdr:rowOff>37110</xdr:rowOff>
    </xdr:from>
    <xdr:to>
      <xdr:col>0</xdr:col>
      <xdr:colOff>2129864</xdr:colOff>
      <xdr:row>94</xdr:row>
      <xdr:rowOff>112395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" y="17037330"/>
          <a:ext cx="1076399" cy="79918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74</xdr:row>
      <xdr:rowOff>9525</xdr:rowOff>
    </xdr:from>
    <xdr:to>
      <xdr:col>0</xdr:col>
      <xdr:colOff>667617</xdr:colOff>
      <xdr:row>77</xdr:row>
      <xdr:rowOff>167640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2640925"/>
          <a:ext cx="410442" cy="706755"/>
        </a:xfrm>
        <a:prstGeom prst="rect">
          <a:avLst/>
        </a:prstGeom>
      </xdr:spPr>
    </xdr:pic>
    <xdr:clientData/>
  </xdr:twoCellAnchor>
  <xdr:twoCellAnchor>
    <xdr:from>
      <xdr:col>0</xdr:col>
      <xdr:colOff>708166</xdr:colOff>
      <xdr:row>47</xdr:row>
      <xdr:rowOff>69991</xdr:rowOff>
    </xdr:from>
    <xdr:to>
      <xdr:col>0</xdr:col>
      <xdr:colOff>1461130</xdr:colOff>
      <xdr:row>53</xdr:row>
      <xdr:rowOff>91441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66" y="15081391"/>
          <a:ext cx="752964" cy="1118730"/>
        </a:xfrm>
        <a:prstGeom prst="rect">
          <a:avLst/>
        </a:prstGeom>
      </xdr:spPr>
    </xdr:pic>
    <xdr:clientData/>
  </xdr:twoCellAnchor>
  <xdr:twoCellAnchor>
    <xdr:from>
      <xdr:col>0</xdr:col>
      <xdr:colOff>988696</xdr:colOff>
      <xdr:row>73</xdr:row>
      <xdr:rowOff>175260</xdr:rowOff>
    </xdr:from>
    <xdr:to>
      <xdr:col>0</xdr:col>
      <xdr:colOff>1661545</xdr:colOff>
      <xdr:row>77</xdr:row>
      <xdr:rowOff>152400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88696" y="22623780"/>
          <a:ext cx="672849" cy="708660"/>
        </a:xfrm>
        <a:prstGeom prst="rect">
          <a:avLst/>
        </a:prstGeom>
      </xdr:spPr>
    </xdr:pic>
    <xdr:clientData/>
  </xdr:twoCellAnchor>
  <xdr:twoCellAnchor>
    <xdr:from>
      <xdr:col>0</xdr:col>
      <xdr:colOff>544831</xdr:colOff>
      <xdr:row>78</xdr:row>
      <xdr:rowOff>161925</xdr:rowOff>
    </xdr:from>
    <xdr:to>
      <xdr:col>0</xdr:col>
      <xdr:colOff>1237264</xdr:colOff>
      <xdr:row>82</xdr:row>
      <xdr:rowOff>152400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4831" y="23532465"/>
          <a:ext cx="692433" cy="72199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96</xdr:row>
      <xdr:rowOff>22860</xdr:rowOff>
    </xdr:from>
    <xdr:to>
      <xdr:col>0</xdr:col>
      <xdr:colOff>990600</xdr:colOff>
      <xdr:row>100</xdr:row>
      <xdr:rowOff>167640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166080"/>
          <a:ext cx="876300" cy="876300"/>
        </a:xfrm>
        <a:prstGeom prst="rect">
          <a:avLst/>
        </a:prstGeom>
      </xdr:spPr>
    </xdr:pic>
    <xdr:clientData/>
  </xdr:twoCellAnchor>
  <xdr:twoCellAnchor>
    <xdr:from>
      <xdr:col>0</xdr:col>
      <xdr:colOff>1064400</xdr:colOff>
      <xdr:row>96</xdr:row>
      <xdr:rowOff>5220</xdr:rowOff>
    </xdr:from>
    <xdr:to>
      <xdr:col>0</xdr:col>
      <xdr:colOff>1943100</xdr:colOff>
      <xdr:row>100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00" y="18148440"/>
          <a:ext cx="878700" cy="878700"/>
        </a:xfrm>
        <a:prstGeom prst="rect">
          <a:avLst/>
        </a:prstGeom>
      </xdr:spPr>
    </xdr:pic>
    <xdr:clientData/>
  </xdr:twoCellAnchor>
  <xdr:twoCellAnchor>
    <xdr:from>
      <xdr:col>0</xdr:col>
      <xdr:colOff>1506360</xdr:colOff>
      <xdr:row>24</xdr:row>
      <xdr:rowOff>66180</xdr:rowOff>
    </xdr:from>
    <xdr:to>
      <xdr:col>0</xdr:col>
      <xdr:colOff>2108340</xdr:colOff>
      <xdr:row>30</xdr:row>
      <xdr:rowOff>96660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360" y="4942980"/>
          <a:ext cx="601980" cy="1143000"/>
        </a:xfrm>
        <a:prstGeom prst="rect">
          <a:avLst/>
        </a:prstGeom>
      </xdr:spPr>
    </xdr:pic>
    <xdr:clientData/>
  </xdr:twoCellAnchor>
  <xdr:twoCellAnchor>
    <xdr:from>
      <xdr:col>0</xdr:col>
      <xdr:colOff>1382040</xdr:colOff>
      <xdr:row>32</xdr:row>
      <xdr:rowOff>33300</xdr:rowOff>
    </xdr:from>
    <xdr:to>
      <xdr:col>1</xdr:col>
      <xdr:colOff>121920</xdr:colOff>
      <xdr:row>37</xdr:row>
      <xdr:rowOff>60960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040" y="6388380"/>
          <a:ext cx="942060" cy="942060"/>
        </a:xfrm>
        <a:prstGeom prst="rect">
          <a:avLst/>
        </a:prstGeom>
      </xdr:spPr>
    </xdr:pic>
    <xdr:clientData/>
  </xdr:twoCellAnchor>
  <xdr:twoCellAnchor>
    <xdr:from>
      <xdr:col>0</xdr:col>
      <xdr:colOff>625260</xdr:colOff>
      <xdr:row>32</xdr:row>
      <xdr:rowOff>38520</xdr:rowOff>
    </xdr:from>
    <xdr:to>
      <xdr:col>0</xdr:col>
      <xdr:colOff>1539240</xdr:colOff>
      <xdr:row>37</xdr:row>
      <xdr:rowOff>38100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60" y="6393600"/>
          <a:ext cx="913980" cy="913980"/>
        </a:xfrm>
        <a:prstGeom prst="rect">
          <a:avLst/>
        </a:prstGeom>
      </xdr:spPr>
    </xdr:pic>
    <xdr:clientData/>
  </xdr:twoCellAnchor>
  <xdr:twoCellAnchor>
    <xdr:from>
      <xdr:col>0</xdr:col>
      <xdr:colOff>1099050</xdr:colOff>
      <xdr:row>55</xdr:row>
      <xdr:rowOff>179670</xdr:rowOff>
    </xdr:from>
    <xdr:to>
      <xdr:col>0</xdr:col>
      <xdr:colOff>2022090</xdr:colOff>
      <xdr:row>60</xdr:row>
      <xdr:rowOff>96315</xdr:rowOff>
    </xdr:to>
    <xdr:pic>
      <xdr:nvPicPr>
        <xdr:cNvPr id="55" name="Рисунок 145"/>
        <xdr:cNvPicPr/>
      </xdr:nvPicPr>
      <xdr:blipFill>
        <a:blip xmlns:r="http://schemas.openxmlformats.org/officeDocument/2006/relationships" r:embed="rId40"/>
        <a:stretch/>
      </xdr:blipFill>
      <xdr:spPr>
        <a:xfrm>
          <a:off x="1099050" y="16501710"/>
          <a:ext cx="923040" cy="8310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198120</xdr:colOff>
      <xdr:row>56</xdr:row>
      <xdr:rowOff>0</xdr:rowOff>
    </xdr:from>
    <xdr:to>
      <xdr:col>0</xdr:col>
      <xdr:colOff>1028700</xdr:colOff>
      <xdr:row>60</xdr:row>
      <xdr:rowOff>99060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16504920"/>
          <a:ext cx="830580" cy="8305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22860</xdr:rowOff>
    </xdr:from>
    <xdr:to>
      <xdr:col>0</xdr:col>
      <xdr:colOff>899160</xdr:colOff>
      <xdr:row>68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00320"/>
          <a:ext cx="899160" cy="891540"/>
        </a:xfrm>
        <a:prstGeom prst="rect">
          <a:avLst/>
        </a:prstGeom>
      </xdr:spPr>
    </xdr:pic>
    <xdr:clientData/>
  </xdr:twoCellAnchor>
  <xdr:twoCellAnchor>
    <xdr:from>
      <xdr:col>0</xdr:col>
      <xdr:colOff>1150620</xdr:colOff>
      <xdr:row>68</xdr:row>
      <xdr:rowOff>160020</xdr:rowOff>
    </xdr:from>
    <xdr:to>
      <xdr:col>0</xdr:col>
      <xdr:colOff>1899029</xdr:colOff>
      <xdr:row>72</xdr:row>
      <xdr:rowOff>160020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" y="13098780"/>
          <a:ext cx="748409" cy="815340"/>
        </a:xfrm>
        <a:prstGeom prst="rect">
          <a:avLst/>
        </a:prstGeom>
      </xdr:spPr>
    </xdr:pic>
    <xdr:clientData/>
  </xdr:twoCellAnchor>
  <xdr:twoCellAnchor>
    <xdr:from>
      <xdr:col>0</xdr:col>
      <xdr:colOff>655320</xdr:colOff>
      <xdr:row>102</xdr:row>
      <xdr:rowOff>60960</xdr:rowOff>
    </xdr:from>
    <xdr:to>
      <xdr:col>0</xdr:col>
      <xdr:colOff>1404312</xdr:colOff>
      <xdr:row>106</xdr:row>
      <xdr:rowOff>83820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19301460"/>
          <a:ext cx="748992" cy="754380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108</xdr:row>
      <xdr:rowOff>30480</xdr:rowOff>
    </xdr:from>
    <xdr:to>
      <xdr:col>0</xdr:col>
      <xdr:colOff>985817</xdr:colOff>
      <xdr:row>112</xdr:row>
      <xdr:rowOff>152400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20368260"/>
          <a:ext cx="772457" cy="853440"/>
        </a:xfrm>
        <a:prstGeom prst="rect">
          <a:avLst/>
        </a:prstGeom>
      </xdr:spPr>
    </xdr:pic>
    <xdr:clientData/>
  </xdr:twoCellAnchor>
  <xdr:twoCellAnchor>
    <xdr:from>
      <xdr:col>0</xdr:col>
      <xdr:colOff>1072020</xdr:colOff>
      <xdr:row>108</xdr:row>
      <xdr:rowOff>73800</xdr:rowOff>
    </xdr:from>
    <xdr:to>
      <xdr:col>0</xdr:col>
      <xdr:colOff>1859280</xdr:colOff>
      <xdr:row>112</xdr:row>
      <xdr:rowOff>114300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20" y="20411580"/>
          <a:ext cx="787260" cy="772020"/>
        </a:xfrm>
        <a:prstGeom prst="rect">
          <a:avLst/>
        </a:prstGeom>
      </xdr:spPr>
    </xdr:pic>
    <xdr:clientData/>
  </xdr:twoCellAnchor>
  <xdr:twoCellAnchor>
    <xdr:from>
      <xdr:col>0</xdr:col>
      <xdr:colOff>1295400</xdr:colOff>
      <xdr:row>113</xdr:row>
      <xdr:rowOff>190500</xdr:rowOff>
    </xdr:from>
    <xdr:to>
      <xdr:col>0</xdr:col>
      <xdr:colOff>2133861</xdr:colOff>
      <xdr:row>118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30921960"/>
          <a:ext cx="838461" cy="906780"/>
        </a:xfrm>
        <a:prstGeom prst="rect">
          <a:avLst/>
        </a:prstGeom>
      </xdr:spPr>
    </xdr:pic>
    <xdr:clientData/>
  </xdr:twoCellAnchor>
  <xdr:twoCellAnchor>
    <xdr:from>
      <xdr:col>0</xdr:col>
      <xdr:colOff>815340</xdr:colOff>
      <xdr:row>119</xdr:row>
      <xdr:rowOff>15240</xdr:rowOff>
    </xdr:from>
    <xdr:to>
      <xdr:col>0</xdr:col>
      <xdr:colOff>1516380</xdr:colOff>
      <xdr:row>124</xdr:row>
      <xdr:rowOff>167640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2372320"/>
          <a:ext cx="701040" cy="1143000"/>
        </a:xfrm>
        <a:prstGeom prst="rect">
          <a:avLst/>
        </a:prstGeom>
      </xdr:spPr>
    </xdr:pic>
    <xdr:clientData/>
  </xdr:twoCellAnchor>
  <xdr:twoCellAnchor>
    <xdr:from>
      <xdr:col>0</xdr:col>
      <xdr:colOff>1516380</xdr:colOff>
      <xdr:row>119</xdr:row>
      <xdr:rowOff>68580</xdr:rowOff>
    </xdr:from>
    <xdr:to>
      <xdr:col>1</xdr:col>
      <xdr:colOff>152400</xdr:colOff>
      <xdr:row>124</xdr:row>
      <xdr:rowOff>144780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22425660"/>
          <a:ext cx="838200" cy="1066800"/>
        </a:xfrm>
        <a:prstGeom prst="rect">
          <a:avLst/>
        </a:prstGeom>
      </xdr:spPr>
    </xdr:pic>
    <xdr:clientData/>
  </xdr:twoCellAnchor>
  <xdr:twoCellAnchor>
    <xdr:from>
      <xdr:col>0</xdr:col>
      <xdr:colOff>12840</xdr:colOff>
      <xdr:row>126</xdr:row>
      <xdr:rowOff>5220</xdr:rowOff>
    </xdr:from>
    <xdr:to>
      <xdr:col>0</xdr:col>
      <xdr:colOff>1043940</xdr:colOff>
      <xdr:row>131</xdr:row>
      <xdr:rowOff>45720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0" y="23703420"/>
          <a:ext cx="1031100" cy="1031100"/>
        </a:xfrm>
        <a:prstGeom prst="rect">
          <a:avLst/>
        </a:prstGeom>
      </xdr:spPr>
    </xdr:pic>
    <xdr:clientData/>
  </xdr:twoCellAnchor>
  <xdr:twoCellAnchor>
    <xdr:from>
      <xdr:col>0</xdr:col>
      <xdr:colOff>1082040</xdr:colOff>
      <xdr:row>125</xdr:row>
      <xdr:rowOff>190500</xdr:rowOff>
    </xdr:from>
    <xdr:to>
      <xdr:col>0</xdr:col>
      <xdr:colOff>1752194</xdr:colOff>
      <xdr:row>131</xdr:row>
      <xdr:rowOff>38100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" y="23690580"/>
          <a:ext cx="670154" cy="1036320"/>
        </a:xfrm>
        <a:prstGeom prst="rect">
          <a:avLst/>
        </a:prstGeom>
      </xdr:spPr>
    </xdr:pic>
    <xdr:clientData/>
  </xdr:twoCellAnchor>
  <xdr:twoCellAnchor>
    <xdr:from>
      <xdr:col>0</xdr:col>
      <xdr:colOff>815340</xdr:colOff>
      <xdr:row>149</xdr:row>
      <xdr:rowOff>91440</xdr:rowOff>
    </xdr:from>
    <xdr:to>
      <xdr:col>0</xdr:col>
      <xdr:colOff>1958340</xdr:colOff>
      <xdr:row>154</xdr:row>
      <xdr:rowOff>38100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8757880"/>
          <a:ext cx="1143000" cy="944880"/>
        </a:xfrm>
        <a:prstGeom prst="rect">
          <a:avLst/>
        </a:prstGeom>
      </xdr:spPr>
    </xdr:pic>
    <xdr:clientData/>
  </xdr:twoCellAnchor>
  <xdr:twoCellAnchor>
    <xdr:from>
      <xdr:col>0</xdr:col>
      <xdr:colOff>1310641</xdr:colOff>
      <xdr:row>141</xdr:row>
      <xdr:rowOff>129540</xdr:rowOff>
    </xdr:from>
    <xdr:to>
      <xdr:col>0</xdr:col>
      <xdr:colOff>2133601</xdr:colOff>
      <xdr:row>145</xdr:row>
      <xdr:rowOff>152400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1" y="26997660"/>
          <a:ext cx="822960" cy="75438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156</xdr:row>
      <xdr:rowOff>15240</xdr:rowOff>
    </xdr:from>
    <xdr:to>
      <xdr:col>0</xdr:col>
      <xdr:colOff>586740</xdr:colOff>
      <xdr:row>161</xdr:row>
      <xdr:rowOff>167640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29672280"/>
          <a:ext cx="502920" cy="1143000"/>
        </a:xfrm>
        <a:prstGeom prst="rect">
          <a:avLst/>
        </a:prstGeom>
      </xdr:spPr>
    </xdr:pic>
    <xdr:clientData/>
  </xdr:twoCellAnchor>
  <xdr:twoCellAnchor>
    <xdr:from>
      <xdr:col>0</xdr:col>
      <xdr:colOff>645300</xdr:colOff>
      <xdr:row>156</xdr:row>
      <xdr:rowOff>104280</xdr:rowOff>
    </xdr:from>
    <xdr:to>
      <xdr:col>0</xdr:col>
      <xdr:colOff>1630680</xdr:colOff>
      <xdr:row>161</xdr:row>
      <xdr:rowOff>99060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00" y="29761320"/>
          <a:ext cx="985380" cy="985380"/>
        </a:xfrm>
        <a:prstGeom prst="rect">
          <a:avLst/>
        </a:prstGeom>
      </xdr:spPr>
    </xdr:pic>
    <xdr:clientData/>
  </xdr:twoCellAnchor>
  <xdr:twoCellAnchor>
    <xdr:from>
      <xdr:col>0</xdr:col>
      <xdr:colOff>1641120</xdr:colOff>
      <xdr:row>156</xdr:row>
      <xdr:rowOff>94260</xdr:rowOff>
    </xdr:from>
    <xdr:to>
      <xdr:col>1</xdr:col>
      <xdr:colOff>449580</xdr:colOff>
      <xdr:row>161</xdr:row>
      <xdr:rowOff>114300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29751300"/>
          <a:ext cx="1010640" cy="101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2032"/>
  <sheetViews>
    <sheetView zoomScaleNormal="100" workbookViewId="0">
      <pane xSplit="14" ySplit="5" topLeftCell="O6" activePane="bottomRight" state="frozen"/>
      <selection pane="topRight" activeCell="O1" sqref="O1"/>
      <selection pane="bottomLeft" activeCell="A541" sqref="A541"/>
      <selection pane="bottomRight" activeCell="A141" sqref="A141"/>
    </sheetView>
  </sheetViews>
  <sheetFormatPr defaultRowHeight="14.4" x14ac:dyDescent="0.3"/>
  <cols>
    <col min="1" max="1" width="32.109375" style="1"/>
    <col min="2" max="2" width="8.109375"/>
    <col min="3" max="3" width="4.6640625"/>
    <col min="4" max="4" width="7.5546875" bestFit="1" customWidth="1"/>
    <col min="5" max="5" width="4.33203125"/>
    <col min="6" max="6" width="4.33203125" style="2" customWidth="1"/>
    <col min="7" max="11" width="4.33203125" style="2"/>
    <col min="12" max="12" width="5.33203125" style="2"/>
    <col min="13" max="13" width="9.109375" style="2"/>
    <col min="14" max="14" width="6.5546875" style="2" customWidth="1"/>
    <col min="15" max="15" width="2.44140625" style="3"/>
    <col min="16" max="16" width="20" style="2"/>
    <col min="17" max="17" width="25.33203125" style="2"/>
    <col min="18" max="18" width="34.33203125" style="345"/>
    <col min="19" max="19" width="29.33203125"/>
    <col min="20" max="29" width="8.6640625"/>
    <col min="30" max="30" width="8.33203125"/>
    <col min="31" max="33" width="8.6640625"/>
    <col min="34" max="34" width="5.6640625"/>
    <col min="35" max="38" width="8.6640625"/>
    <col min="39" max="39" width="13.33203125"/>
    <col min="40" max="40" width="12.33203125"/>
    <col min="41" max="41" width="11.6640625"/>
    <col min="42" max="1025" width="8.6640625"/>
  </cols>
  <sheetData>
    <row r="1" spans="1:40" ht="22.95" customHeight="1" x14ac:dyDescent="0.3">
      <c r="A1" s="4" t="s">
        <v>0</v>
      </c>
      <c r="B1" s="4"/>
      <c r="C1" s="4"/>
      <c r="D1" s="4"/>
      <c r="E1" s="4"/>
      <c r="F1" s="4"/>
      <c r="G1" s="561" t="s">
        <v>448</v>
      </c>
      <c r="H1" s="561"/>
      <c r="I1" s="561"/>
      <c r="J1" s="561"/>
      <c r="K1" s="561"/>
      <c r="L1" s="561"/>
      <c r="M1" s="561"/>
      <c r="N1" s="462"/>
      <c r="O1" s="462"/>
      <c r="P1" s="4"/>
      <c r="Q1" s="4"/>
      <c r="R1" s="449"/>
      <c r="S1" s="4"/>
      <c r="T1" s="4"/>
      <c r="U1" s="4"/>
      <c r="V1" s="4"/>
      <c r="W1" s="4"/>
      <c r="X1" s="4"/>
      <c r="Y1" s="4"/>
      <c r="Z1" s="4"/>
    </row>
    <row r="2" spans="1:40" ht="9.6" customHeight="1" thickBot="1" x14ac:dyDescent="0.35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5"/>
      <c r="P2" s="4"/>
      <c r="Q2" s="4"/>
      <c r="R2" s="449"/>
      <c r="S2" s="4"/>
      <c r="T2" s="4"/>
      <c r="U2" s="4"/>
      <c r="V2" s="4"/>
      <c r="W2" s="4"/>
      <c r="X2" s="4"/>
      <c r="Y2" s="4"/>
      <c r="Z2" s="4"/>
      <c r="AA2" s="8"/>
      <c r="AB2" s="8"/>
      <c r="AC2" s="8"/>
      <c r="AD2" s="8"/>
      <c r="AE2" s="8"/>
      <c r="AF2" s="8"/>
      <c r="AG2" s="8"/>
      <c r="AH2" s="8"/>
      <c r="AI2" s="8"/>
    </row>
    <row r="3" spans="1:40" ht="15" customHeight="1" thickBot="1" x14ac:dyDescent="0.35">
      <c r="A3" s="9" t="s">
        <v>2</v>
      </c>
      <c r="B3" s="562"/>
      <c r="C3" s="562"/>
      <c r="D3" s="562"/>
      <c r="E3" s="562"/>
      <c r="F3" s="562"/>
      <c r="G3" s="562"/>
      <c r="H3" s="562"/>
      <c r="I3" s="562"/>
      <c r="J3" s="563" t="s">
        <v>3</v>
      </c>
      <c r="K3" s="563"/>
      <c r="L3" s="563"/>
      <c r="M3" s="563"/>
      <c r="N3" s="563"/>
      <c r="O3" s="10"/>
      <c r="P3" s="4"/>
      <c r="Q3" s="11"/>
      <c r="R3" s="470"/>
      <c r="S3" s="12"/>
      <c r="T3" s="13"/>
      <c r="U3" s="13"/>
      <c r="V3" s="4"/>
      <c r="W3" s="4"/>
      <c r="X3" s="4"/>
      <c r="Y3" s="4"/>
      <c r="Z3" s="4"/>
      <c r="AA3" s="8"/>
      <c r="AB3" s="8"/>
      <c r="AC3" s="8"/>
      <c r="AD3" s="8"/>
      <c r="AE3" s="8"/>
      <c r="AF3" s="8"/>
      <c r="AG3" s="8"/>
      <c r="AH3" s="8"/>
      <c r="AI3" s="8"/>
    </row>
    <row r="4" spans="1:40" ht="15" customHeight="1" thickBot="1" x14ac:dyDescent="0.35">
      <c r="A4" s="14" t="s">
        <v>4</v>
      </c>
      <c r="B4" s="562"/>
      <c r="C4" s="562"/>
      <c r="D4" s="562"/>
      <c r="E4" s="562"/>
      <c r="F4" s="562"/>
      <c r="G4" s="562"/>
      <c r="H4" s="562"/>
      <c r="I4" s="562"/>
      <c r="J4" s="564">
        <f>M882</f>
        <v>0</v>
      </c>
      <c r="K4" s="564"/>
      <c r="L4" s="564"/>
      <c r="M4" s="564"/>
      <c r="N4" s="564"/>
      <c r="O4" s="10"/>
      <c r="P4" s="4"/>
      <c r="Q4" s="4"/>
      <c r="R4" s="449"/>
      <c r="S4" s="4"/>
      <c r="T4" s="4"/>
      <c r="U4" s="4"/>
      <c r="V4" s="4"/>
      <c r="W4" s="4"/>
      <c r="X4" s="4"/>
      <c r="Y4" s="4"/>
      <c r="Z4" s="4"/>
      <c r="AA4" s="8"/>
      <c r="AB4" s="8"/>
      <c r="AC4" s="8"/>
      <c r="AD4" s="8"/>
      <c r="AE4" s="8"/>
      <c r="AF4" s="8"/>
      <c r="AG4" s="8"/>
      <c r="AH4" s="8"/>
      <c r="AI4" s="8"/>
    </row>
    <row r="5" spans="1:40" ht="15" customHeight="1" thickBot="1" x14ac:dyDescent="0.35">
      <c r="A5" s="15" t="s">
        <v>5</v>
      </c>
      <c r="B5" s="565"/>
      <c r="C5" s="565"/>
      <c r="D5" s="565"/>
      <c r="E5" s="565"/>
      <c r="F5" s="565"/>
      <c r="G5" s="565"/>
      <c r="H5" s="565"/>
      <c r="I5" s="565"/>
      <c r="J5" s="564"/>
      <c r="K5" s="564"/>
      <c r="L5" s="564"/>
      <c r="M5" s="564"/>
      <c r="N5" s="564"/>
      <c r="O5" s="10"/>
      <c r="P5" s="4"/>
      <c r="Q5" s="4"/>
      <c r="R5" s="449"/>
      <c r="S5" s="4"/>
      <c r="T5" s="4"/>
      <c r="U5" s="4"/>
      <c r="V5" s="4"/>
      <c r="W5" s="4"/>
      <c r="X5" s="4"/>
      <c r="Y5" s="4"/>
      <c r="Z5" s="4"/>
      <c r="AA5" s="8"/>
      <c r="AB5" s="8"/>
      <c r="AC5" s="8"/>
      <c r="AD5" s="8"/>
      <c r="AE5" s="8"/>
      <c r="AF5" s="8"/>
      <c r="AG5" s="8"/>
      <c r="AH5" s="8"/>
      <c r="AI5" s="8"/>
    </row>
    <row r="6" spans="1:40" ht="16.95" customHeight="1" thickBot="1" x14ac:dyDescent="0.35">
      <c r="A6" s="16" t="s">
        <v>6</v>
      </c>
      <c r="B6" s="17" t="s">
        <v>7</v>
      </c>
      <c r="C6" s="17" t="s">
        <v>8</v>
      </c>
      <c r="D6" s="18" t="s">
        <v>9</v>
      </c>
      <c r="E6" s="19" t="s">
        <v>10</v>
      </c>
      <c r="F6" s="20"/>
      <c r="G6" s="20"/>
      <c r="H6" s="20"/>
      <c r="I6" s="20"/>
      <c r="J6" s="20"/>
      <c r="K6" s="21"/>
      <c r="L6" s="22" t="s">
        <v>11</v>
      </c>
      <c r="M6" s="17" t="s">
        <v>12</v>
      </c>
      <c r="N6" s="23" t="s">
        <v>13</v>
      </c>
      <c r="O6" s="5"/>
      <c r="P6" s="4"/>
      <c r="Q6" s="4"/>
      <c r="R6" s="449"/>
      <c r="S6" s="4"/>
      <c r="T6" s="4"/>
      <c r="U6" s="4"/>
      <c r="V6" s="4"/>
      <c r="W6" s="4"/>
      <c r="X6" s="4"/>
      <c r="Y6" s="4"/>
      <c r="Z6" s="4"/>
      <c r="AA6" s="24"/>
      <c r="AB6" s="24"/>
      <c r="AC6" s="24"/>
      <c r="AD6" s="24"/>
      <c r="AE6" s="24"/>
      <c r="AF6" s="24"/>
      <c r="AG6" s="24"/>
      <c r="AH6" s="24"/>
      <c r="AI6" s="24"/>
    </row>
    <row r="7" spans="1:40" ht="15.6" customHeight="1" x14ac:dyDescent="0.3">
      <c r="A7" s="25" t="s">
        <v>309</v>
      </c>
      <c r="B7" s="26" t="s">
        <v>14</v>
      </c>
      <c r="C7" s="27"/>
      <c r="D7" s="28"/>
      <c r="E7" s="29" t="s">
        <v>15</v>
      </c>
      <c r="F7" s="29" t="s">
        <v>16</v>
      </c>
      <c r="G7" s="30" t="s">
        <v>17</v>
      </c>
      <c r="H7" s="31" t="s">
        <v>18</v>
      </c>
      <c r="I7" s="32" t="s">
        <v>19</v>
      </c>
      <c r="J7" s="33" t="s">
        <v>20</v>
      </c>
      <c r="K7" s="34" t="s">
        <v>21</v>
      </c>
      <c r="L7" s="35">
        <f>L8+L9+L10+L11+L12</f>
        <v>0</v>
      </c>
      <c r="M7" s="36"/>
      <c r="N7" s="37"/>
      <c r="O7" s="5"/>
      <c r="P7"/>
      <c r="Q7"/>
      <c r="AE7" s="24"/>
      <c r="AF7" s="24"/>
      <c r="AG7" s="24"/>
      <c r="AH7" s="24"/>
      <c r="AI7" s="24"/>
    </row>
    <row r="8" spans="1:40" ht="16.2" customHeight="1" x14ac:dyDescent="0.3">
      <c r="A8" s="38"/>
      <c r="B8" s="39"/>
      <c r="C8" s="40">
        <v>20</v>
      </c>
      <c r="D8" s="466">
        <v>105</v>
      </c>
      <c r="E8" s="40"/>
      <c r="F8" s="40"/>
      <c r="G8" s="40"/>
      <c r="H8" s="40"/>
      <c r="I8" s="40"/>
      <c r="J8" s="40"/>
      <c r="K8" s="40"/>
      <c r="L8" s="42">
        <f>J8+I8+H8+G8+F8+E8+K8</f>
        <v>0</v>
      </c>
      <c r="M8" s="42">
        <f>L8*D8</f>
        <v>0</v>
      </c>
      <c r="N8" s="43"/>
      <c r="O8" s="5"/>
      <c r="P8"/>
      <c r="Q8" s="345"/>
      <c r="R8" s="466"/>
      <c r="AE8" s="24"/>
      <c r="AF8" s="24"/>
      <c r="AG8" s="24"/>
      <c r="AH8" s="24"/>
      <c r="AI8" s="24"/>
      <c r="AL8" s="24"/>
      <c r="AN8" s="44"/>
    </row>
    <row r="9" spans="1:40" ht="14.4" customHeight="1" x14ac:dyDescent="0.3">
      <c r="A9" s="38"/>
      <c r="B9" s="39"/>
      <c r="C9" s="40">
        <v>22</v>
      </c>
      <c r="D9" s="466">
        <v>105</v>
      </c>
      <c r="E9" s="40"/>
      <c r="F9" s="40"/>
      <c r="G9" s="53"/>
      <c r="H9" s="40"/>
      <c r="I9" s="40"/>
      <c r="J9" s="40"/>
      <c r="K9" s="40"/>
      <c r="L9" s="42">
        <f>J9+I9+H9+G9+F9+E9+K9</f>
        <v>0</v>
      </c>
      <c r="M9" s="42">
        <f>L9*D9</f>
        <v>0</v>
      </c>
      <c r="N9" s="43"/>
      <c r="O9" s="5"/>
      <c r="P9"/>
      <c r="Q9" s="345"/>
      <c r="R9" s="466"/>
      <c r="AL9" s="24"/>
      <c r="AN9" s="44"/>
    </row>
    <row r="10" spans="1:40" ht="14.4" customHeight="1" x14ac:dyDescent="0.3">
      <c r="A10" s="38"/>
      <c r="B10" s="39"/>
      <c r="C10" s="40">
        <v>24</v>
      </c>
      <c r="D10" s="466">
        <v>105</v>
      </c>
      <c r="E10" s="40"/>
      <c r="F10" s="40"/>
      <c r="G10" s="53"/>
      <c r="H10" s="40"/>
      <c r="I10" s="40"/>
      <c r="J10" s="40"/>
      <c r="K10" s="40"/>
      <c r="L10" s="42">
        <f>J10+I10+H10+G10+F10+E10+K10</f>
        <v>0</v>
      </c>
      <c r="M10" s="42">
        <f>L10*D10</f>
        <v>0</v>
      </c>
      <c r="N10" s="43"/>
      <c r="O10" s="5"/>
      <c r="P10"/>
      <c r="Q10" s="345"/>
      <c r="R10" s="466"/>
      <c r="AL10" s="24"/>
      <c r="AN10" s="44"/>
    </row>
    <row r="11" spans="1:40" ht="14.4" customHeight="1" x14ac:dyDescent="0.3">
      <c r="A11" s="38"/>
      <c r="B11" s="39"/>
      <c r="C11" s="40">
        <v>26</v>
      </c>
      <c r="D11" s="466">
        <v>120</v>
      </c>
      <c r="E11" s="40"/>
      <c r="F11" s="40"/>
      <c r="G11" s="53"/>
      <c r="H11" s="40"/>
      <c r="I11" s="40"/>
      <c r="J11" s="40"/>
      <c r="K11" s="40"/>
      <c r="L11" s="42">
        <f>J11+I11+H11+G11+F11+E11+K11</f>
        <v>0</v>
      </c>
      <c r="M11" s="42">
        <f>L11*D11</f>
        <v>0</v>
      </c>
      <c r="N11" s="43"/>
      <c r="O11" s="5"/>
      <c r="P11"/>
      <c r="Q11" s="345"/>
      <c r="R11" s="466"/>
      <c r="AL11" s="24"/>
      <c r="AN11" s="44"/>
    </row>
    <row r="12" spans="1:40" ht="14.4" customHeight="1" x14ac:dyDescent="0.3">
      <c r="A12" s="38"/>
      <c r="B12" s="39"/>
      <c r="C12" s="40">
        <v>28</v>
      </c>
      <c r="D12" s="466">
        <v>120</v>
      </c>
      <c r="E12" s="40"/>
      <c r="F12" s="40"/>
      <c r="G12" s="40"/>
      <c r="H12" s="40"/>
      <c r="I12" s="40"/>
      <c r="J12" s="40"/>
      <c r="K12" s="40"/>
      <c r="L12" s="42">
        <f>J12+I12+H12+G12+F12+E12+K12</f>
        <v>0</v>
      </c>
      <c r="M12" s="42">
        <f>L12*D12</f>
        <v>0</v>
      </c>
      <c r="N12" s="43"/>
      <c r="O12" s="5"/>
      <c r="P12"/>
      <c r="Q12" s="345"/>
      <c r="R12" s="466"/>
      <c r="AL12" s="24"/>
      <c r="AN12" s="44"/>
    </row>
    <row r="13" spans="1:40" ht="14.4" customHeight="1" thickBot="1" x14ac:dyDescent="0.35">
      <c r="A13" s="38"/>
      <c r="B13" s="45"/>
      <c r="C13" s="46"/>
      <c r="D13" s="46"/>
      <c r="E13" s="46"/>
      <c r="F13" s="46"/>
      <c r="G13" s="46"/>
      <c r="H13" s="46"/>
      <c r="I13" s="46"/>
      <c r="J13" s="46"/>
      <c r="K13" s="46"/>
      <c r="L13" s="48"/>
      <c r="M13" s="48"/>
      <c r="N13" s="49"/>
      <c r="O13" s="5"/>
      <c r="P13"/>
      <c r="Q13" s="345"/>
      <c r="R13" s="466"/>
      <c r="AL13" s="24"/>
      <c r="AN13" s="44"/>
    </row>
    <row r="14" spans="1:40" ht="14.4" customHeight="1" x14ac:dyDescent="0.3">
      <c r="A14" s="25" t="s">
        <v>431</v>
      </c>
      <c r="B14" s="26" t="s">
        <v>14</v>
      </c>
      <c r="C14" s="27"/>
      <c r="D14" s="490">
        <v>0</v>
      </c>
      <c r="E14" s="29" t="s">
        <v>15</v>
      </c>
      <c r="F14" s="29" t="s">
        <v>29</v>
      </c>
      <c r="G14" s="29" t="s">
        <v>30</v>
      </c>
      <c r="H14" s="59"/>
      <c r="I14" s="59"/>
      <c r="J14" s="50"/>
      <c r="K14" s="50"/>
      <c r="L14" s="35">
        <f>L15+L16+L17+L18+L19</f>
        <v>0</v>
      </c>
      <c r="M14" s="36"/>
      <c r="N14" s="37"/>
      <c r="O14" s="5"/>
      <c r="P14"/>
      <c r="Q14" s="345"/>
      <c r="R14" s="466"/>
      <c r="AL14" s="24"/>
      <c r="AN14" s="44"/>
    </row>
    <row r="15" spans="1:40" ht="14.4" customHeight="1" x14ac:dyDescent="0.3">
      <c r="A15" s="38"/>
      <c r="B15" s="39"/>
      <c r="C15" s="53">
        <v>20</v>
      </c>
      <c r="D15" s="467">
        <v>106</v>
      </c>
      <c r="E15" s="53"/>
      <c r="F15" s="53"/>
      <c r="G15" s="53"/>
      <c r="H15" s="46"/>
      <c r="I15" s="46"/>
      <c r="J15" s="46"/>
      <c r="K15" s="46"/>
      <c r="L15" s="42">
        <f>J15+I15+H15+G15+F15+E15</f>
        <v>0</v>
      </c>
      <c r="M15" s="42">
        <f>L15*D15</f>
        <v>0</v>
      </c>
      <c r="N15" s="43"/>
      <c r="O15" s="5"/>
      <c r="P15"/>
      <c r="Q15" s="345"/>
      <c r="R15" s="466"/>
      <c r="AL15" s="24"/>
      <c r="AN15" s="44"/>
    </row>
    <row r="16" spans="1:40" ht="14.4" customHeight="1" x14ac:dyDescent="0.3">
      <c r="A16" s="38"/>
      <c r="B16" s="39"/>
      <c r="C16" s="53">
        <v>22</v>
      </c>
      <c r="D16" s="467">
        <v>106</v>
      </c>
      <c r="E16" s="53"/>
      <c r="F16" s="53"/>
      <c r="G16" s="53"/>
      <c r="H16" s="46"/>
      <c r="I16" s="46"/>
      <c r="J16" s="46"/>
      <c r="K16" s="46"/>
      <c r="L16" s="42">
        <f>J16+I16+H16+G16+F16+E16</f>
        <v>0</v>
      </c>
      <c r="M16" s="42">
        <f>L16*D16</f>
        <v>0</v>
      </c>
      <c r="N16" s="43"/>
      <c r="O16" s="5"/>
      <c r="P16"/>
      <c r="Q16" s="345"/>
      <c r="R16" s="466"/>
      <c r="AL16" s="24"/>
      <c r="AN16" s="44"/>
    </row>
    <row r="17" spans="1:40" ht="14.4" customHeight="1" x14ac:dyDescent="0.3">
      <c r="A17" s="38"/>
      <c r="B17" s="39"/>
      <c r="C17" s="53">
        <v>24</v>
      </c>
      <c r="D17" s="467">
        <v>106</v>
      </c>
      <c r="E17" s="53"/>
      <c r="F17" s="53"/>
      <c r="G17" s="53"/>
      <c r="H17" s="46"/>
      <c r="I17" s="46"/>
      <c r="J17" s="46"/>
      <c r="K17" s="46"/>
      <c r="L17" s="42">
        <f>J17+I17+H17+G17+F17+E17</f>
        <v>0</v>
      </c>
      <c r="M17" s="42">
        <f>L17*D17</f>
        <v>0</v>
      </c>
      <c r="N17" s="43"/>
      <c r="O17" s="5"/>
      <c r="P17"/>
      <c r="Q17" s="345"/>
      <c r="R17" s="466"/>
      <c r="AL17" s="24"/>
      <c r="AN17" s="44"/>
    </row>
    <row r="18" spans="1:40" ht="14.4" customHeight="1" x14ac:dyDescent="0.3">
      <c r="A18" s="38"/>
      <c r="B18" s="39"/>
      <c r="C18" s="53">
        <v>26</v>
      </c>
      <c r="D18" s="467">
        <v>125</v>
      </c>
      <c r="E18" s="53"/>
      <c r="F18" s="53"/>
      <c r="G18" s="53"/>
      <c r="H18" s="46"/>
      <c r="I18" s="46"/>
      <c r="J18" s="46"/>
      <c r="K18" s="46"/>
      <c r="L18" s="42">
        <f>J18+I18+H18+G18+F18+E18</f>
        <v>0</v>
      </c>
      <c r="M18" s="42">
        <f>L18*D18</f>
        <v>0</v>
      </c>
      <c r="N18" s="43"/>
      <c r="O18" s="5"/>
      <c r="P18"/>
      <c r="Q18" s="345"/>
      <c r="R18" s="466"/>
      <c r="AL18" s="24"/>
      <c r="AN18" s="44"/>
    </row>
    <row r="19" spans="1:40" ht="14.4" customHeight="1" thickBot="1" x14ac:dyDescent="0.35">
      <c r="A19" s="76"/>
      <c r="B19" s="117"/>
      <c r="C19" s="136">
        <v>28</v>
      </c>
      <c r="D19" s="491">
        <v>125</v>
      </c>
      <c r="E19" s="136"/>
      <c r="F19" s="136"/>
      <c r="G19" s="136"/>
      <c r="H19" s="69"/>
      <c r="I19" s="69"/>
      <c r="J19" s="69"/>
      <c r="K19" s="69"/>
      <c r="L19" s="110">
        <f>J19+I19+H19+G19+F19+E19</f>
        <v>0</v>
      </c>
      <c r="M19" s="110">
        <f>L19*D19</f>
        <v>0</v>
      </c>
      <c r="N19" s="111"/>
      <c r="O19" s="5"/>
      <c r="P19"/>
      <c r="Q19" s="345"/>
      <c r="R19" s="466"/>
      <c r="AL19" s="24"/>
      <c r="AN19" s="44"/>
    </row>
    <row r="20" spans="1:40" ht="14.4" customHeight="1" x14ac:dyDescent="0.3">
      <c r="A20" s="25" t="s">
        <v>310</v>
      </c>
      <c r="B20" s="26" t="s">
        <v>14</v>
      </c>
      <c r="C20" s="27"/>
      <c r="D20" s="466">
        <v>0</v>
      </c>
      <c r="E20" s="31" t="s">
        <v>18</v>
      </c>
      <c r="F20" s="30" t="s">
        <v>17</v>
      </c>
      <c r="G20" s="54" t="s">
        <v>22</v>
      </c>
      <c r="H20" s="55" t="s">
        <v>23</v>
      </c>
      <c r="I20" s="56" t="s">
        <v>24</v>
      </c>
      <c r="J20" s="60" t="s">
        <v>43</v>
      </c>
      <c r="K20" s="58" t="s">
        <v>238</v>
      </c>
      <c r="L20" s="35">
        <f>L21+L22+L23+L24+L25</f>
        <v>0</v>
      </c>
      <c r="M20" s="36"/>
      <c r="N20" s="37"/>
      <c r="O20" s="5"/>
      <c r="P20"/>
      <c r="Q20" s="345"/>
      <c r="R20" s="466"/>
      <c r="AL20" s="24"/>
      <c r="AN20" s="44"/>
    </row>
    <row r="21" spans="1:40" ht="14.4" customHeight="1" x14ac:dyDescent="0.3">
      <c r="A21" s="38"/>
      <c r="B21" s="39"/>
      <c r="C21" s="40">
        <v>20</v>
      </c>
      <c r="D21" s="466">
        <v>106</v>
      </c>
      <c r="E21" s="40"/>
      <c r="F21" s="40"/>
      <c r="G21" s="40"/>
      <c r="H21" s="40"/>
      <c r="I21" s="40"/>
      <c r="J21" s="53"/>
      <c r="K21" s="343"/>
      <c r="L21" s="42">
        <f>J21+I21+H21+G21+F21+E21+K21</f>
        <v>0</v>
      </c>
      <c r="M21" s="42">
        <f>L21*D21</f>
        <v>0</v>
      </c>
      <c r="N21" s="51"/>
      <c r="O21" s="5"/>
      <c r="P21"/>
      <c r="Q21" s="345"/>
      <c r="R21" s="466"/>
      <c r="AL21" s="24"/>
      <c r="AN21" s="44"/>
    </row>
    <row r="22" spans="1:40" ht="14.4" customHeight="1" x14ac:dyDescent="0.3">
      <c r="A22" s="38"/>
      <c r="B22" s="39"/>
      <c r="C22" s="40">
        <v>22</v>
      </c>
      <c r="D22" s="466">
        <v>106</v>
      </c>
      <c r="E22" s="40"/>
      <c r="F22" s="40"/>
      <c r="G22" s="40"/>
      <c r="H22" s="40"/>
      <c r="I22" s="40"/>
      <c r="J22" s="53"/>
      <c r="K22" s="343"/>
      <c r="L22" s="42">
        <f>J22+I22+H22+G22+F22+E22+K22</f>
        <v>0</v>
      </c>
      <c r="M22" s="42">
        <f>L22*D22</f>
        <v>0</v>
      </c>
      <c r="N22" s="51"/>
      <c r="O22" s="5"/>
      <c r="P22"/>
      <c r="Q22" s="345"/>
      <c r="R22" s="466"/>
      <c r="AL22" s="24"/>
      <c r="AN22" s="44"/>
    </row>
    <row r="23" spans="1:40" ht="14.4" customHeight="1" x14ac:dyDescent="0.3">
      <c r="A23" s="38"/>
      <c r="B23" s="39"/>
      <c r="C23" s="40">
        <v>24</v>
      </c>
      <c r="D23" s="466">
        <v>106</v>
      </c>
      <c r="E23" s="40"/>
      <c r="F23" s="40"/>
      <c r="G23" s="40"/>
      <c r="H23" s="40"/>
      <c r="I23" s="40"/>
      <c r="J23" s="53"/>
      <c r="K23" s="343"/>
      <c r="L23" s="42">
        <f>J23+I23+H23+G23+F23+E23+K23</f>
        <v>0</v>
      </c>
      <c r="M23" s="42">
        <f>L23*D23</f>
        <v>0</v>
      </c>
      <c r="N23" s="51"/>
      <c r="O23" s="5"/>
      <c r="P23"/>
      <c r="Q23" s="345"/>
      <c r="R23" s="466"/>
      <c r="AL23" s="24"/>
      <c r="AN23" s="44"/>
    </row>
    <row r="24" spans="1:40" ht="14.4" customHeight="1" x14ac:dyDescent="0.3">
      <c r="A24" s="38"/>
      <c r="B24" s="39"/>
      <c r="C24" s="40">
        <v>26</v>
      </c>
      <c r="D24" s="466">
        <v>125</v>
      </c>
      <c r="E24" s="40"/>
      <c r="F24" s="40"/>
      <c r="G24" s="40"/>
      <c r="H24" s="40"/>
      <c r="I24" s="40"/>
      <c r="J24" s="53"/>
      <c r="K24" s="343"/>
      <c r="L24" s="42">
        <f>J24+I24+H24+G24+F24+E24+K24</f>
        <v>0</v>
      </c>
      <c r="M24" s="42">
        <f>L24*D24</f>
        <v>0</v>
      </c>
      <c r="N24" s="51"/>
      <c r="O24" s="5"/>
      <c r="P24"/>
      <c r="Q24" s="345"/>
      <c r="R24" s="466"/>
      <c r="AL24" s="24"/>
      <c r="AN24" s="44"/>
    </row>
    <row r="25" spans="1:40" ht="14.4" customHeight="1" x14ac:dyDescent="0.3">
      <c r="A25" s="38"/>
      <c r="B25" s="39"/>
      <c r="C25" s="40">
        <v>28</v>
      </c>
      <c r="D25" s="466">
        <v>125</v>
      </c>
      <c r="E25" s="40"/>
      <c r="F25" s="40"/>
      <c r="G25" s="40"/>
      <c r="H25" s="40"/>
      <c r="I25" s="40"/>
      <c r="J25" s="53"/>
      <c r="K25" s="343"/>
      <c r="L25" s="42">
        <f>J25+I25+H25+G25+F25+E25+K25</f>
        <v>0</v>
      </c>
      <c r="M25" s="42">
        <f>L25*D25</f>
        <v>0</v>
      </c>
      <c r="N25" s="51"/>
      <c r="O25" s="5"/>
      <c r="P25"/>
      <c r="Q25" s="345"/>
      <c r="R25" s="466"/>
      <c r="AL25" s="24"/>
      <c r="AN25" s="44"/>
    </row>
    <row r="26" spans="1:40" ht="14.4" customHeight="1" thickBot="1" x14ac:dyDescent="0.35">
      <c r="A26" s="38"/>
      <c r="B26" s="45"/>
      <c r="C26" s="46"/>
      <c r="D26" s="46"/>
      <c r="E26" s="46"/>
      <c r="F26" s="46"/>
      <c r="G26" s="46"/>
      <c r="H26" s="46"/>
      <c r="I26" s="46"/>
      <c r="J26" s="46"/>
      <c r="K26" s="46"/>
      <c r="L26" s="48"/>
      <c r="M26" s="48"/>
      <c r="N26" s="49"/>
      <c r="O26" s="5"/>
      <c r="P26"/>
      <c r="Q26" s="345"/>
      <c r="R26" s="466"/>
      <c r="AL26" s="24"/>
      <c r="AN26" s="44"/>
    </row>
    <row r="27" spans="1:40" ht="14.4" hidden="1" customHeight="1" x14ac:dyDescent="0.3">
      <c r="A27" s="25" t="s">
        <v>25</v>
      </c>
      <c r="B27" s="26" t="s">
        <v>14</v>
      </c>
      <c r="C27" s="27"/>
      <c r="D27" s="466">
        <v>0</v>
      </c>
      <c r="E27" s="56" t="s">
        <v>26</v>
      </c>
      <c r="F27" s="57" t="s">
        <v>27</v>
      </c>
      <c r="G27" s="59"/>
      <c r="H27" s="59"/>
      <c r="I27" s="59"/>
      <c r="J27" s="50"/>
      <c r="K27" s="50"/>
      <c r="L27" s="35">
        <f>L28+L29+L30+L31+L32</f>
        <v>0</v>
      </c>
      <c r="M27" s="36"/>
      <c r="N27" s="37"/>
      <c r="O27" s="5"/>
      <c r="P27"/>
      <c r="Q27" s="345"/>
      <c r="R27" s="466"/>
      <c r="AL27" s="24"/>
      <c r="AN27" s="44"/>
    </row>
    <row r="28" spans="1:40" ht="14.4" hidden="1" customHeight="1" x14ac:dyDescent="0.3">
      <c r="A28" s="38"/>
      <c r="B28" s="39"/>
      <c r="C28" s="40">
        <v>20</v>
      </c>
      <c r="D28" s="466">
        <v>106</v>
      </c>
      <c r="E28" s="40"/>
      <c r="F28" s="40"/>
      <c r="G28" s="46"/>
      <c r="H28" s="46"/>
      <c r="I28" s="46"/>
      <c r="J28" s="46"/>
      <c r="K28" s="46"/>
      <c r="L28" s="42">
        <f>J28+I28+H28+G28+F28+E28+K28</f>
        <v>0</v>
      </c>
      <c r="M28" s="42">
        <f>L28*D28</f>
        <v>0</v>
      </c>
      <c r="N28" s="51"/>
      <c r="O28" s="5"/>
      <c r="P28"/>
      <c r="Q28" s="345"/>
      <c r="R28" s="466"/>
      <c r="AL28" s="24"/>
      <c r="AN28" s="44"/>
    </row>
    <row r="29" spans="1:40" ht="14.4" hidden="1" customHeight="1" x14ac:dyDescent="0.3">
      <c r="A29" s="38"/>
      <c r="B29" s="39"/>
      <c r="C29" s="40">
        <v>22</v>
      </c>
      <c r="D29" s="466">
        <v>106</v>
      </c>
      <c r="E29" s="40"/>
      <c r="F29" s="40"/>
      <c r="G29" s="46"/>
      <c r="H29" s="46"/>
      <c r="I29" s="46"/>
      <c r="J29" s="46"/>
      <c r="K29" s="46"/>
      <c r="L29" s="42">
        <f>J29+I29+H29+G29+F29+E29+K29</f>
        <v>0</v>
      </c>
      <c r="M29" s="42">
        <f>L29*D29</f>
        <v>0</v>
      </c>
      <c r="N29" s="51"/>
      <c r="O29" s="5"/>
      <c r="P29"/>
      <c r="Q29" s="345"/>
      <c r="R29" s="466"/>
      <c r="AL29" s="24"/>
      <c r="AN29" s="44"/>
    </row>
    <row r="30" spans="1:40" ht="14.4" hidden="1" customHeight="1" x14ac:dyDescent="0.3">
      <c r="A30" s="38"/>
      <c r="B30" s="39"/>
      <c r="C30" s="40">
        <v>24</v>
      </c>
      <c r="D30" s="466">
        <v>106</v>
      </c>
      <c r="E30" s="40"/>
      <c r="F30" s="40"/>
      <c r="G30" s="46"/>
      <c r="H30" s="46"/>
      <c r="I30" s="46"/>
      <c r="J30" s="46"/>
      <c r="K30" s="46"/>
      <c r="L30" s="42">
        <f>J30+I30+H30+G30+F30+E30+K30</f>
        <v>0</v>
      </c>
      <c r="M30" s="42">
        <f>L30*D30</f>
        <v>0</v>
      </c>
      <c r="N30" s="51"/>
      <c r="O30" s="5"/>
      <c r="P30"/>
      <c r="Q30" s="345"/>
      <c r="R30" s="466"/>
      <c r="AL30" s="24"/>
      <c r="AN30" s="44"/>
    </row>
    <row r="31" spans="1:40" ht="14.4" hidden="1" customHeight="1" x14ac:dyDescent="0.3">
      <c r="A31" s="38"/>
      <c r="B31" s="39"/>
      <c r="C31" s="40">
        <v>26</v>
      </c>
      <c r="D31" s="466">
        <v>125</v>
      </c>
      <c r="E31" s="40"/>
      <c r="F31" s="40"/>
      <c r="G31" s="46"/>
      <c r="H31" s="46"/>
      <c r="I31" s="46"/>
      <c r="J31" s="46"/>
      <c r="K31" s="46"/>
      <c r="L31" s="42">
        <f>J31+I31+H31+G31+F31+E31+K31</f>
        <v>0</v>
      </c>
      <c r="M31" s="42">
        <f>L31*D31</f>
        <v>0</v>
      </c>
      <c r="N31" s="51"/>
      <c r="O31" s="5"/>
      <c r="P31"/>
      <c r="Q31" s="345"/>
      <c r="R31" s="466"/>
      <c r="AL31" s="24"/>
      <c r="AN31" s="44"/>
    </row>
    <row r="32" spans="1:40" ht="14.4" hidden="1" customHeight="1" x14ac:dyDescent="0.3">
      <c r="A32" s="38"/>
      <c r="B32" s="39"/>
      <c r="C32" s="40">
        <v>28</v>
      </c>
      <c r="D32" s="466">
        <v>125</v>
      </c>
      <c r="E32" s="40"/>
      <c r="F32" s="40"/>
      <c r="G32" s="46"/>
      <c r="H32" s="46"/>
      <c r="I32" s="46"/>
      <c r="J32" s="46"/>
      <c r="K32" s="46"/>
      <c r="L32" s="42">
        <f>J32+I32+H32+G32+F32+E32+K32</f>
        <v>0</v>
      </c>
      <c r="M32" s="42">
        <f>L32*D32</f>
        <v>0</v>
      </c>
      <c r="N32" s="51"/>
      <c r="O32" s="5"/>
      <c r="P32"/>
      <c r="Q32" s="345"/>
      <c r="R32" s="466"/>
      <c r="AL32" s="24"/>
      <c r="AN32" s="44"/>
    </row>
    <row r="33" spans="1:40" ht="14.4" hidden="1" customHeight="1" thickBot="1" x14ac:dyDescent="0.35">
      <c r="A33" s="38"/>
      <c r="B33" s="45"/>
      <c r="C33" s="46"/>
      <c r="D33" s="466">
        <v>0</v>
      </c>
      <c r="E33" s="46"/>
      <c r="F33" s="46"/>
      <c r="G33" s="46"/>
      <c r="H33" s="46"/>
      <c r="I33" s="46"/>
      <c r="J33" s="46"/>
      <c r="K33" s="46"/>
      <c r="L33" s="48"/>
      <c r="M33" s="48"/>
      <c r="N33" s="49"/>
      <c r="O33" s="5"/>
      <c r="P33"/>
      <c r="Q33" s="345"/>
      <c r="R33" s="466"/>
      <c r="AL33" s="24"/>
      <c r="AN33" s="44"/>
    </row>
    <row r="34" spans="1:40" ht="14.4" customHeight="1" x14ac:dyDescent="0.3">
      <c r="A34" s="25" t="s">
        <v>311</v>
      </c>
      <c r="B34" s="26" t="s">
        <v>186</v>
      </c>
      <c r="C34" s="27"/>
      <c r="D34" s="466">
        <v>0</v>
      </c>
      <c r="E34" s="29" t="s">
        <v>15</v>
      </c>
      <c r="F34" s="29" t="s">
        <v>29</v>
      </c>
      <c r="G34" s="62" t="s">
        <v>30</v>
      </c>
      <c r="H34" s="59"/>
      <c r="I34" s="59"/>
      <c r="J34" s="50"/>
      <c r="K34" s="50"/>
      <c r="L34" s="35">
        <f>L35+L36+L37+L38+L39</f>
        <v>0</v>
      </c>
      <c r="M34" s="36"/>
      <c r="N34" s="37"/>
      <c r="O34" s="5"/>
      <c r="P34"/>
      <c r="Q34" s="345"/>
      <c r="R34" s="466"/>
      <c r="AL34" s="24"/>
      <c r="AN34" s="44"/>
    </row>
    <row r="35" spans="1:40" ht="14.4" customHeight="1" x14ac:dyDescent="0.3">
      <c r="A35" s="38"/>
      <c r="B35" s="39"/>
      <c r="C35" s="40">
        <v>20</v>
      </c>
      <c r="D35" s="466">
        <v>106</v>
      </c>
      <c r="E35" s="343"/>
      <c r="F35" s="343"/>
      <c r="G35" s="343"/>
      <c r="H35" s="46"/>
      <c r="I35" s="46"/>
      <c r="J35" s="46"/>
      <c r="K35" s="46"/>
      <c r="L35" s="42">
        <f>J35+I35+H35+G35+F35+E35+K35</f>
        <v>0</v>
      </c>
      <c r="M35" s="42">
        <f>L35*D35</f>
        <v>0</v>
      </c>
      <c r="N35" s="51"/>
      <c r="O35" s="5"/>
      <c r="P35"/>
      <c r="Q35" s="345"/>
      <c r="R35" s="466"/>
      <c r="AL35" s="24"/>
      <c r="AN35" s="44"/>
    </row>
    <row r="36" spans="1:40" ht="14.4" customHeight="1" x14ac:dyDescent="0.3">
      <c r="A36" s="38"/>
      <c r="B36" s="39"/>
      <c r="C36" s="40">
        <v>22</v>
      </c>
      <c r="D36" s="466">
        <v>106</v>
      </c>
      <c r="E36" s="343"/>
      <c r="F36" s="343"/>
      <c r="G36" s="343"/>
      <c r="H36" s="46"/>
      <c r="I36" s="46"/>
      <c r="J36" s="46"/>
      <c r="K36" s="46"/>
      <c r="L36" s="42">
        <f>J36+I36+H36+G36+F36+E36+K36</f>
        <v>0</v>
      </c>
      <c r="M36" s="42">
        <f>L36*D36</f>
        <v>0</v>
      </c>
      <c r="N36" s="51"/>
      <c r="O36" s="5"/>
      <c r="P36"/>
      <c r="Q36" s="345"/>
      <c r="R36" s="466"/>
      <c r="AL36" s="24"/>
      <c r="AN36" s="44"/>
    </row>
    <row r="37" spans="1:40" ht="14.4" customHeight="1" x14ac:dyDescent="0.3">
      <c r="A37" s="38"/>
      <c r="B37" s="39"/>
      <c r="C37" s="40">
        <v>24</v>
      </c>
      <c r="D37" s="466">
        <v>106</v>
      </c>
      <c r="E37" s="343"/>
      <c r="F37" s="343"/>
      <c r="G37" s="343"/>
      <c r="H37" s="46"/>
      <c r="I37" s="46"/>
      <c r="J37" s="46"/>
      <c r="K37" s="46"/>
      <c r="L37" s="42">
        <f>J37+I37+H37+G37+F37+E37+K37</f>
        <v>0</v>
      </c>
      <c r="M37" s="42">
        <f>L37*D37</f>
        <v>0</v>
      </c>
      <c r="N37" s="51"/>
      <c r="O37" s="5"/>
      <c r="P37"/>
      <c r="Q37" s="345"/>
      <c r="R37" s="466"/>
      <c r="AL37" s="24"/>
      <c r="AN37" s="44"/>
    </row>
    <row r="38" spans="1:40" ht="14.4" customHeight="1" x14ac:dyDescent="0.3">
      <c r="A38" s="38"/>
      <c r="B38" s="39"/>
      <c r="C38" s="40">
        <v>26</v>
      </c>
      <c r="D38" s="466">
        <v>125</v>
      </c>
      <c r="E38" s="343"/>
      <c r="F38" s="343"/>
      <c r="G38" s="343"/>
      <c r="H38" s="46"/>
      <c r="I38" s="46"/>
      <c r="J38" s="46"/>
      <c r="K38" s="46"/>
      <c r="L38" s="42">
        <f>J38+I38+H38+G38+F38+E38+K38</f>
        <v>0</v>
      </c>
      <c r="M38" s="42">
        <f>L38*D38</f>
        <v>0</v>
      </c>
      <c r="N38" s="51"/>
      <c r="O38" s="5"/>
      <c r="P38"/>
      <c r="Q38" s="345"/>
      <c r="R38" s="466"/>
      <c r="AL38" s="24"/>
      <c r="AN38" s="44"/>
    </row>
    <row r="39" spans="1:40" ht="14.4" customHeight="1" x14ac:dyDescent="0.3">
      <c r="A39" s="38"/>
      <c r="B39" s="39"/>
      <c r="C39" s="40">
        <v>28</v>
      </c>
      <c r="D39" s="466">
        <v>125</v>
      </c>
      <c r="E39" s="343"/>
      <c r="F39" s="343"/>
      <c r="G39" s="343"/>
      <c r="H39" s="46"/>
      <c r="I39" s="46"/>
      <c r="J39" s="46"/>
      <c r="K39" s="46"/>
      <c r="L39" s="42">
        <f>J39+I39+H39+G39+F39+E39+K39</f>
        <v>0</v>
      </c>
      <c r="M39" s="42">
        <f>L39*D39</f>
        <v>0</v>
      </c>
      <c r="N39" s="51"/>
      <c r="O39" s="5"/>
      <c r="P39"/>
      <c r="Q39" s="345"/>
      <c r="R39" s="466"/>
      <c r="AL39" s="24"/>
      <c r="AN39" s="44"/>
    </row>
    <row r="40" spans="1:40" ht="14.4" customHeight="1" thickBot="1" x14ac:dyDescent="0.35">
      <c r="A40" s="38"/>
      <c r="B40" s="45"/>
      <c r="C40" s="46"/>
      <c r="D40" s="466">
        <v>0</v>
      </c>
      <c r="E40" s="46"/>
      <c r="F40" s="46"/>
      <c r="G40" s="46"/>
      <c r="H40" s="46"/>
      <c r="I40" s="46"/>
      <c r="J40" s="46"/>
      <c r="K40" s="46"/>
      <c r="L40" s="48"/>
      <c r="M40" s="48"/>
      <c r="N40" s="49"/>
      <c r="O40" s="5"/>
      <c r="P40"/>
      <c r="Q40" s="345"/>
      <c r="R40" s="466"/>
      <c r="AL40" s="24"/>
      <c r="AN40" s="44"/>
    </row>
    <row r="41" spans="1:40" ht="14.4" customHeight="1" x14ac:dyDescent="0.3">
      <c r="A41" s="25" t="s">
        <v>567</v>
      </c>
      <c r="B41" s="26" t="s">
        <v>32</v>
      </c>
      <c r="C41" s="27"/>
      <c r="D41" s="466">
        <v>0</v>
      </c>
      <c r="E41" s="29" t="s">
        <v>15</v>
      </c>
      <c r="F41" s="29" t="s">
        <v>29</v>
      </c>
      <c r="G41" s="62" t="s">
        <v>30</v>
      </c>
      <c r="H41" s="59"/>
      <c r="I41" s="59"/>
      <c r="J41" s="50"/>
      <c r="K41" s="50"/>
      <c r="L41" s="35">
        <f>L42+L43+L44+L45+L46</f>
        <v>0</v>
      </c>
      <c r="M41" s="36"/>
      <c r="N41" s="37"/>
      <c r="O41" s="5"/>
      <c r="P41"/>
      <c r="Q41" s="345"/>
      <c r="R41" s="466"/>
      <c r="AL41" s="24"/>
      <c r="AN41" s="44"/>
    </row>
    <row r="42" spans="1:40" ht="14.4" customHeight="1" x14ac:dyDescent="0.3">
      <c r="A42" s="38"/>
      <c r="B42" s="39"/>
      <c r="C42" s="40">
        <v>20</v>
      </c>
      <c r="D42" s="466">
        <v>120</v>
      </c>
      <c r="E42" s="40"/>
      <c r="F42" s="40"/>
      <c r="G42" s="40"/>
      <c r="H42" s="46"/>
      <c r="I42" s="46"/>
      <c r="J42" s="46"/>
      <c r="K42" s="46"/>
      <c r="L42" s="42">
        <f>J42+I42+H42+G42+F42+E42</f>
        <v>0</v>
      </c>
      <c r="M42" s="42">
        <f>L42*D42</f>
        <v>0</v>
      </c>
      <c r="N42" s="43"/>
      <c r="O42" s="5"/>
      <c r="P42"/>
      <c r="Q42" s="345"/>
      <c r="R42" s="466"/>
      <c r="AL42" s="24"/>
      <c r="AN42" s="44"/>
    </row>
    <row r="43" spans="1:40" ht="14.4" customHeight="1" x14ac:dyDescent="0.3">
      <c r="A43" s="38"/>
      <c r="B43" s="39"/>
      <c r="C43" s="40">
        <v>22</v>
      </c>
      <c r="D43" s="466">
        <v>120</v>
      </c>
      <c r="E43" s="40"/>
      <c r="F43" s="40"/>
      <c r="G43" s="40"/>
      <c r="H43" s="46"/>
      <c r="I43" s="46"/>
      <c r="J43" s="46"/>
      <c r="K43" s="46"/>
      <c r="L43" s="42">
        <f>J43+I43+H43+G43+F43+E43</f>
        <v>0</v>
      </c>
      <c r="M43" s="42">
        <f>L43*D43</f>
        <v>0</v>
      </c>
      <c r="N43" s="43"/>
      <c r="O43" s="5"/>
      <c r="P43"/>
      <c r="Q43" s="345"/>
      <c r="R43" s="466"/>
      <c r="AN43" s="44"/>
    </row>
    <row r="44" spans="1:40" ht="14.4" customHeight="1" x14ac:dyDescent="0.3">
      <c r="A44" s="38"/>
      <c r="B44" s="39"/>
      <c r="C44" s="40">
        <v>24</v>
      </c>
      <c r="D44" s="466">
        <v>120</v>
      </c>
      <c r="E44" s="40"/>
      <c r="F44" s="40"/>
      <c r="G44" s="40"/>
      <c r="H44" s="46"/>
      <c r="I44" s="46"/>
      <c r="J44" s="46"/>
      <c r="K44" s="46"/>
      <c r="L44" s="42">
        <f>J44+I44+H44+G44+F44+E44</f>
        <v>0</v>
      </c>
      <c r="M44" s="42">
        <f>L44*D44</f>
        <v>0</v>
      </c>
      <c r="N44" s="43"/>
      <c r="O44" s="5"/>
      <c r="P44"/>
      <c r="Q44" s="345"/>
      <c r="R44" s="466"/>
      <c r="AN44" s="44"/>
    </row>
    <row r="45" spans="1:40" ht="15" customHeight="1" x14ac:dyDescent="0.3">
      <c r="A45" s="38"/>
      <c r="B45" s="39"/>
      <c r="C45" s="40">
        <v>26</v>
      </c>
      <c r="D45" s="466">
        <v>145</v>
      </c>
      <c r="E45" s="40"/>
      <c r="F45" s="40"/>
      <c r="G45" s="40"/>
      <c r="H45" s="46"/>
      <c r="I45" s="46"/>
      <c r="J45" s="46"/>
      <c r="K45" s="46"/>
      <c r="L45" s="42">
        <f>J45+I45+H45+G45+F45+E45</f>
        <v>0</v>
      </c>
      <c r="M45" s="42">
        <f>L45*D45</f>
        <v>0</v>
      </c>
      <c r="N45" s="43"/>
      <c r="O45" s="5"/>
      <c r="P45"/>
      <c r="Q45" s="345"/>
      <c r="R45" s="466"/>
    </row>
    <row r="46" spans="1:40" ht="16.2" customHeight="1" x14ac:dyDescent="0.3">
      <c r="A46" s="38"/>
      <c r="B46" s="39"/>
      <c r="C46" s="40">
        <v>28</v>
      </c>
      <c r="D46" s="466">
        <v>145</v>
      </c>
      <c r="E46" s="40"/>
      <c r="F46" s="40"/>
      <c r="G46" s="40"/>
      <c r="H46" s="46"/>
      <c r="I46" s="46"/>
      <c r="J46" s="46"/>
      <c r="K46" s="46"/>
      <c r="L46" s="42">
        <f>J46+I46+H46+G46+F46+E46</f>
        <v>0</v>
      </c>
      <c r="M46" s="42">
        <f>L46*D46</f>
        <v>0</v>
      </c>
      <c r="N46" s="43"/>
      <c r="O46" s="5"/>
      <c r="P46"/>
      <c r="Q46" s="345"/>
      <c r="R46" s="466"/>
    </row>
    <row r="47" spans="1:40" ht="16.2" customHeight="1" x14ac:dyDescent="0.3">
      <c r="A47" s="38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2"/>
      <c r="M47" s="42"/>
      <c r="N47" s="43"/>
      <c r="O47" s="5"/>
      <c r="P47"/>
      <c r="Q47" s="345"/>
      <c r="R47" s="466"/>
    </row>
    <row r="48" spans="1:40" ht="16.2" customHeight="1" thickBot="1" x14ac:dyDescent="0.35">
      <c r="A48" s="38"/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8"/>
      <c r="M48" s="48"/>
      <c r="N48" s="49"/>
      <c r="O48" s="5"/>
      <c r="P48"/>
      <c r="Q48" s="345"/>
      <c r="R48" s="466"/>
    </row>
    <row r="49" spans="1:18" ht="13.95" customHeight="1" x14ac:dyDescent="0.3">
      <c r="A49" s="25" t="s">
        <v>312</v>
      </c>
      <c r="B49" s="26" t="s">
        <v>31</v>
      </c>
      <c r="C49" s="27"/>
      <c r="D49" s="466">
        <v>0</v>
      </c>
      <c r="E49" s="29" t="s">
        <v>15</v>
      </c>
      <c r="F49" s="29" t="s">
        <v>29</v>
      </c>
      <c r="G49" s="62" t="s">
        <v>30</v>
      </c>
      <c r="H49" s="59"/>
      <c r="I49" s="59"/>
      <c r="J49" s="50"/>
      <c r="K49" s="50"/>
      <c r="L49" s="35">
        <f>L50+L51+L52+L53+L54</f>
        <v>0</v>
      </c>
      <c r="M49" s="36"/>
      <c r="N49" s="37"/>
      <c r="O49" s="5"/>
      <c r="P49"/>
      <c r="Q49" s="345"/>
      <c r="R49" s="466"/>
    </row>
    <row r="50" spans="1:18" ht="13.95" customHeight="1" x14ac:dyDescent="0.3">
      <c r="A50" s="38"/>
      <c r="B50" s="39"/>
      <c r="C50" s="40">
        <v>20</v>
      </c>
      <c r="D50" s="466">
        <v>120</v>
      </c>
      <c r="E50" s="40"/>
      <c r="F50" s="40"/>
      <c r="G50" s="40"/>
      <c r="H50" s="46"/>
      <c r="I50" s="46"/>
      <c r="J50" s="46"/>
      <c r="K50" s="46"/>
      <c r="L50" s="42">
        <f>J50+I50+H50+G50+F50+E50</f>
        <v>0</v>
      </c>
      <c r="M50" s="42">
        <f>L50*D50</f>
        <v>0</v>
      </c>
      <c r="N50" s="43"/>
      <c r="O50" s="5"/>
      <c r="P50"/>
      <c r="Q50" s="345"/>
      <c r="R50" s="466"/>
    </row>
    <row r="51" spans="1:18" ht="13.95" customHeight="1" x14ac:dyDescent="0.3">
      <c r="A51" s="38"/>
      <c r="B51" s="39"/>
      <c r="C51" s="40">
        <v>22</v>
      </c>
      <c r="D51" s="466">
        <v>120</v>
      </c>
      <c r="E51" s="40"/>
      <c r="F51" s="40"/>
      <c r="G51" s="40"/>
      <c r="H51" s="46"/>
      <c r="I51" s="46"/>
      <c r="J51" s="46"/>
      <c r="K51" s="46"/>
      <c r="L51" s="42">
        <f>J51+I51+H51+G51+F51+E51</f>
        <v>0</v>
      </c>
      <c r="M51" s="42">
        <f>L51*D51</f>
        <v>0</v>
      </c>
      <c r="N51" s="43"/>
      <c r="O51" s="5"/>
      <c r="P51"/>
      <c r="Q51" s="345"/>
      <c r="R51" s="466"/>
    </row>
    <row r="52" spans="1:18" ht="13.95" customHeight="1" x14ac:dyDescent="0.3">
      <c r="A52" s="38"/>
      <c r="B52" s="39"/>
      <c r="C52" s="40">
        <v>24</v>
      </c>
      <c r="D52" s="466">
        <v>120</v>
      </c>
      <c r="E52" s="40"/>
      <c r="F52" s="40"/>
      <c r="G52" s="40"/>
      <c r="H52" s="46"/>
      <c r="I52" s="46"/>
      <c r="J52" s="46"/>
      <c r="K52" s="46"/>
      <c r="L52" s="42">
        <f>J52+I52+H52+G52+F52+E52</f>
        <v>0</v>
      </c>
      <c r="M52" s="42">
        <f>L52*D52</f>
        <v>0</v>
      </c>
      <c r="N52" s="43"/>
      <c r="O52" s="5"/>
      <c r="P52"/>
      <c r="Q52" s="345"/>
      <c r="R52" s="466"/>
    </row>
    <row r="53" spans="1:18" ht="13.95" customHeight="1" x14ac:dyDescent="0.3">
      <c r="A53" s="38"/>
      <c r="B53" s="39"/>
      <c r="C53" s="40">
        <v>26</v>
      </c>
      <c r="D53" s="466">
        <v>145</v>
      </c>
      <c r="E53" s="40"/>
      <c r="F53" s="40"/>
      <c r="G53" s="40"/>
      <c r="H53" s="46"/>
      <c r="I53" s="46"/>
      <c r="J53" s="46"/>
      <c r="K53" s="46"/>
      <c r="L53" s="42">
        <f>J53+I53+H53+G53+F53+E53</f>
        <v>0</v>
      </c>
      <c r="M53" s="42">
        <f>L53*D53</f>
        <v>0</v>
      </c>
      <c r="N53" s="43"/>
      <c r="O53" s="5"/>
      <c r="P53"/>
      <c r="Q53" s="345"/>
      <c r="R53" s="466"/>
    </row>
    <row r="54" spans="1:18" ht="13.95" customHeight="1" x14ac:dyDescent="0.3">
      <c r="A54" s="38"/>
      <c r="B54" s="39"/>
      <c r="C54" s="40">
        <v>28</v>
      </c>
      <c r="D54" s="466">
        <v>145</v>
      </c>
      <c r="E54" s="40"/>
      <c r="F54" s="40"/>
      <c r="G54" s="40"/>
      <c r="H54" s="46"/>
      <c r="I54" s="46"/>
      <c r="J54" s="46"/>
      <c r="K54" s="46"/>
      <c r="L54" s="42">
        <f>J54+I54+H54+G54+F54+E54</f>
        <v>0</v>
      </c>
      <c r="M54" s="42">
        <f>L54*D54</f>
        <v>0</v>
      </c>
      <c r="N54" s="43"/>
      <c r="O54" s="5"/>
      <c r="P54"/>
      <c r="Q54" s="345"/>
      <c r="R54" s="466"/>
    </row>
    <row r="55" spans="1:18" ht="13.95" customHeight="1" thickBot="1" x14ac:dyDescent="0.35">
      <c r="A55" s="38"/>
      <c r="B55" s="45"/>
      <c r="C55" s="46"/>
      <c r="D55" s="466">
        <v>0</v>
      </c>
      <c r="E55" s="46"/>
      <c r="F55" s="46"/>
      <c r="G55" s="46"/>
      <c r="H55" s="46"/>
      <c r="I55" s="46"/>
      <c r="J55" s="46"/>
      <c r="K55" s="46"/>
      <c r="L55" s="42"/>
      <c r="M55" s="42"/>
      <c r="N55" s="43"/>
      <c r="O55" s="5"/>
      <c r="P55"/>
      <c r="Q55" s="345"/>
      <c r="R55" s="466"/>
    </row>
    <row r="56" spans="1:18" ht="13.95" customHeight="1" x14ac:dyDescent="0.3">
      <c r="A56" s="25" t="s">
        <v>315</v>
      </c>
      <c r="B56" s="26" t="s">
        <v>32</v>
      </c>
      <c r="C56" s="27"/>
      <c r="D56" s="466">
        <v>0</v>
      </c>
      <c r="E56" s="52" t="s">
        <v>29</v>
      </c>
      <c r="F56" s="52" t="s">
        <v>211</v>
      </c>
      <c r="G56" s="59"/>
      <c r="H56" s="59"/>
      <c r="I56" s="59"/>
      <c r="J56" s="50"/>
      <c r="K56" s="50"/>
      <c r="L56" s="35">
        <f>L57+L58+L59+L60+L61</f>
        <v>0</v>
      </c>
      <c r="M56" s="36"/>
      <c r="N56" s="37"/>
      <c r="O56" s="5"/>
      <c r="P56"/>
      <c r="Q56" s="345"/>
      <c r="R56" s="466"/>
    </row>
    <row r="57" spans="1:18" ht="13.95" customHeight="1" x14ac:dyDescent="0.3">
      <c r="A57" s="38"/>
      <c r="B57" s="39"/>
      <c r="C57" s="53">
        <v>20</v>
      </c>
      <c r="D57" s="466">
        <v>120</v>
      </c>
      <c r="E57" s="53"/>
      <c r="F57" s="53"/>
      <c r="G57" s="46"/>
      <c r="H57" s="46"/>
      <c r="I57" s="46"/>
      <c r="J57" s="46"/>
      <c r="K57" s="46"/>
      <c r="L57" s="42">
        <f>J57+I57+H57+G57+F57+E57</f>
        <v>0</v>
      </c>
      <c r="M57" s="42">
        <f>L57*D57</f>
        <v>0</v>
      </c>
      <c r="N57" s="448"/>
      <c r="O57" s="5"/>
      <c r="P57"/>
      <c r="Q57" s="345"/>
      <c r="R57" s="466"/>
    </row>
    <row r="58" spans="1:18" ht="12.75" customHeight="1" x14ac:dyDescent="0.3">
      <c r="A58" s="38"/>
      <c r="B58" s="39"/>
      <c r="C58" s="53">
        <v>22</v>
      </c>
      <c r="D58" s="466">
        <v>120</v>
      </c>
      <c r="E58" s="53"/>
      <c r="F58" s="53"/>
      <c r="G58" s="46"/>
      <c r="H58" s="46"/>
      <c r="I58" s="46"/>
      <c r="J58" s="46"/>
      <c r="K58" s="46"/>
      <c r="L58" s="42">
        <f>J58+I58+H58+G58+F58+E58</f>
        <v>0</v>
      </c>
      <c r="M58" s="42">
        <f>L58*D58</f>
        <v>0</v>
      </c>
      <c r="N58" s="448"/>
      <c r="O58" s="5"/>
      <c r="P58"/>
      <c r="Q58" s="345"/>
      <c r="R58" s="466"/>
    </row>
    <row r="59" spans="1:18" ht="13.95" customHeight="1" x14ac:dyDescent="0.3">
      <c r="A59" s="38"/>
      <c r="B59" s="39"/>
      <c r="C59" s="53">
        <v>24</v>
      </c>
      <c r="D59" s="466">
        <v>120</v>
      </c>
      <c r="E59" s="53"/>
      <c r="F59" s="53"/>
      <c r="G59" s="46"/>
      <c r="H59" s="46"/>
      <c r="I59" s="46"/>
      <c r="J59" s="46"/>
      <c r="K59" s="46"/>
      <c r="L59" s="42">
        <f>J59+I59+H59+G59+F59+E59</f>
        <v>0</v>
      </c>
      <c r="M59" s="42">
        <f>L59*D59</f>
        <v>0</v>
      </c>
      <c r="N59" s="448"/>
      <c r="O59" s="5"/>
      <c r="P59"/>
      <c r="Q59" s="345"/>
      <c r="R59" s="466"/>
    </row>
    <row r="60" spans="1:18" ht="13.95" customHeight="1" x14ac:dyDescent="0.3">
      <c r="A60" s="38"/>
      <c r="B60" s="39"/>
      <c r="C60" s="53">
        <v>26</v>
      </c>
      <c r="D60" s="466">
        <v>145</v>
      </c>
      <c r="E60" s="53"/>
      <c r="F60" s="53"/>
      <c r="G60" s="46"/>
      <c r="H60" s="46"/>
      <c r="I60" s="46"/>
      <c r="J60" s="46"/>
      <c r="K60" s="46"/>
      <c r="L60" s="42">
        <f>J60+I60+H60+G60+F60+E60</f>
        <v>0</v>
      </c>
      <c r="M60" s="42">
        <f>L60*D60</f>
        <v>0</v>
      </c>
      <c r="N60" s="448"/>
      <c r="O60" s="5"/>
      <c r="P60"/>
      <c r="Q60" s="345"/>
      <c r="R60" s="466"/>
    </row>
    <row r="61" spans="1:18" ht="13.95" customHeight="1" x14ac:dyDescent="0.3">
      <c r="A61" s="38"/>
      <c r="B61" s="39"/>
      <c r="C61" s="53">
        <v>28</v>
      </c>
      <c r="D61" s="466">
        <v>145</v>
      </c>
      <c r="E61" s="53"/>
      <c r="F61" s="53"/>
      <c r="G61" s="46"/>
      <c r="H61" s="46"/>
      <c r="I61" s="46"/>
      <c r="J61" s="46"/>
      <c r="K61" s="46"/>
      <c r="L61" s="42">
        <f>J61+I61+H61+G61+F61+E61</f>
        <v>0</v>
      </c>
      <c r="M61" s="42">
        <f>L61*D61</f>
        <v>0</v>
      </c>
      <c r="N61" s="448"/>
      <c r="O61" s="5"/>
      <c r="P61"/>
      <c r="Q61" s="345"/>
      <c r="R61" s="466"/>
    </row>
    <row r="62" spans="1:18" ht="13.95" customHeight="1" thickBot="1" x14ac:dyDescent="0.35">
      <c r="A62" s="38"/>
      <c r="B62" s="45"/>
      <c r="C62" s="46"/>
      <c r="D62" s="466">
        <v>0</v>
      </c>
      <c r="E62" s="46"/>
      <c r="F62" s="46"/>
      <c r="G62" s="46"/>
      <c r="H62" s="46"/>
      <c r="I62" s="46"/>
      <c r="J62" s="46"/>
      <c r="K62" s="46"/>
      <c r="L62" s="48"/>
      <c r="M62" s="48"/>
      <c r="N62" s="49"/>
      <c r="O62" s="5"/>
      <c r="P62"/>
      <c r="Q62" s="345"/>
      <c r="R62" s="466"/>
    </row>
    <row r="63" spans="1:18" ht="13.95" customHeight="1" x14ac:dyDescent="0.3">
      <c r="A63" s="25" t="s">
        <v>314</v>
      </c>
      <c r="B63" s="26" t="s">
        <v>35</v>
      </c>
      <c r="C63" s="27"/>
      <c r="D63" s="466">
        <v>0</v>
      </c>
      <c r="E63" s="29" t="s">
        <v>36</v>
      </c>
      <c r="F63" s="29" t="s">
        <v>43</v>
      </c>
      <c r="G63" s="52" t="s">
        <v>209</v>
      </c>
      <c r="H63" s="59"/>
      <c r="I63" s="59"/>
      <c r="J63" s="50"/>
      <c r="K63" s="50"/>
      <c r="L63" s="35">
        <f>L64+L65+L66+L67+L68</f>
        <v>0</v>
      </c>
      <c r="M63" s="36"/>
      <c r="N63" s="37"/>
      <c r="O63" s="5"/>
      <c r="P63"/>
      <c r="Q63" s="345"/>
      <c r="R63" s="466"/>
    </row>
    <row r="64" spans="1:18" ht="13.95" customHeight="1" x14ac:dyDescent="0.3">
      <c r="A64" s="38"/>
      <c r="B64" s="39"/>
      <c r="C64" s="53">
        <v>20</v>
      </c>
      <c r="D64" s="466">
        <v>120</v>
      </c>
      <c r="E64" s="65"/>
      <c r="F64" s="46"/>
      <c r="G64" s="46"/>
      <c r="H64" s="46"/>
      <c r="I64" s="46"/>
      <c r="J64" s="46"/>
      <c r="K64" s="46"/>
      <c r="L64" s="42">
        <f>J64+I64+H64+G64+F64+E64</f>
        <v>0</v>
      </c>
      <c r="M64" s="42">
        <f>L64*D64</f>
        <v>0</v>
      </c>
      <c r="N64" s="64"/>
      <c r="O64" s="5"/>
      <c r="P64"/>
      <c r="Q64" s="345"/>
      <c r="R64" s="466"/>
    </row>
    <row r="65" spans="1:18" ht="13.95" customHeight="1" x14ac:dyDescent="0.3">
      <c r="A65" s="38"/>
      <c r="B65" s="39"/>
      <c r="C65" s="53">
        <v>22</v>
      </c>
      <c r="D65" s="466">
        <v>120</v>
      </c>
      <c r="E65" s="65"/>
      <c r="F65" s="46"/>
      <c r="G65" s="46"/>
      <c r="H65" s="46"/>
      <c r="I65" s="46"/>
      <c r="J65" s="46"/>
      <c r="K65" s="46"/>
      <c r="L65" s="42">
        <f>J65+I65+H65+G65+F65+E65</f>
        <v>0</v>
      </c>
      <c r="M65" s="42">
        <f>L65*D65</f>
        <v>0</v>
      </c>
      <c r="N65" s="64"/>
      <c r="O65" s="5"/>
      <c r="P65"/>
      <c r="Q65" s="345"/>
      <c r="R65" s="466"/>
    </row>
    <row r="66" spans="1:18" ht="13.95" customHeight="1" x14ac:dyDescent="0.3">
      <c r="A66" s="38"/>
      <c r="B66" s="39"/>
      <c r="C66" s="53">
        <v>24</v>
      </c>
      <c r="D66" s="466">
        <v>120</v>
      </c>
      <c r="E66" s="65"/>
      <c r="F66" s="46"/>
      <c r="G66" s="46"/>
      <c r="H66" s="46"/>
      <c r="I66" s="46"/>
      <c r="J66" s="46"/>
      <c r="K66" s="46"/>
      <c r="L66" s="42">
        <f>J66+I66+H66+G66+F66+E66</f>
        <v>0</v>
      </c>
      <c r="M66" s="42">
        <f>L66*D66</f>
        <v>0</v>
      </c>
      <c r="N66" s="64"/>
      <c r="O66" s="5"/>
      <c r="P66"/>
      <c r="Q66" s="345"/>
      <c r="R66" s="466"/>
    </row>
    <row r="67" spans="1:18" ht="13.95" customHeight="1" x14ac:dyDescent="0.3">
      <c r="A67" s="38"/>
      <c r="B67" s="39"/>
      <c r="C67" s="53">
        <v>26</v>
      </c>
      <c r="D67" s="466">
        <v>145</v>
      </c>
      <c r="E67" s="65"/>
      <c r="F67" s="46"/>
      <c r="G67" s="46"/>
      <c r="H67" s="46"/>
      <c r="I67" s="46"/>
      <c r="J67" s="46"/>
      <c r="K67" s="46"/>
      <c r="L67" s="42">
        <f>J67+I67+H67+G67+F67+E67</f>
        <v>0</v>
      </c>
      <c r="M67" s="42">
        <f>L67*D67</f>
        <v>0</v>
      </c>
      <c r="N67" s="64"/>
      <c r="O67" s="5"/>
      <c r="P67"/>
      <c r="Q67" s="345"/>
      <c r="R67" s="466"/>
    </row>
    <row r="68" spans="1:18" ht="13.95" customHeight="1" x14ac:dyDescent="0.3">
      <c r="A68" s="38"/>
      <c r="B68" s="39"/>
      <c r="C68" s="53">
        <v>28</v>
      </c>
      <c r="D68" s="466">
        <v>145</v>
      </c>
      <c r="E68" s="53"/>
      <c r="F68" s="46"/>
      <c r="G68" s="46"/>
      <c r="H68" s="46"/>
      <c r="I68" s="46"/>
      <c r="J68" s="46"/>
      <c r="K68" s="46"/>
      <c r="L68" s="42"/>
      <c r="M68" s="42">
        <f>L68*D68</f>
        <v>0</v>
      </c>
      <c r="N68" s="64"/>
      <c r="O68" s="5"/>
      <c r="P68"/>
      <c r="Q68" s="345"/>
      <c r="R68" s="466"/>
    </row>
    <row r="69" spans="1:18" ht="13.95" customHeight="1" thickBot="1" x14ac:dyDescent="0.35">
      <c r="A69" s="38"/>
      <c r="B69" s="45"/>
      <c r="C69" s="46"/>
      <c r="D69" s="466">
        <v>0</v>
      </c>
      <c r="E69" s="46"/>
      <c r="F69" s="46"/>
      <c r="G69" s="46"/>
      <c r="H69" s="46"/>
      <c r="I69" s="46"/>
      <c r="J69" s="46"/>
      <c r="K69" s="46"/>
      <c r="L69" s="48"/>
      <c r="M69" s="48"/>
      <c r="N69" s="49"/>
      <c r="O69" s="5"/>
      <c r="P69"/>
      <c r="Q69" s="345"/>
      <c r="R69" s="466"/>
    </row>
    <row r="70" spans="1:18" ht="13.95" customHeight="1" x14ac:dyDescent="0.3">
      <c r="A70" s="25" t="s">
        <v>313</v>
      </c>
      <c r="B70" s="26" t="s">
        <v>14</v>
      </c>
      <c r="C70" s="27"/>
      <c r="D70" s="466">
        <v>0</v>
      </c>
      <c r="E70" s="29" t="s">
        <v>15</v>
      </c>
      <c r="F70" s="52" t="s">
        <v>255</v>
      </c>
      <c r="G70" s="52" t="s">
        <v>112</v>
      </c>
      <c r="H70" s="52" t="s">
        <v>514</v>
      </c>
      <c r="I70" s="52" t="s">
        <v>43</v>
      </c>
      <c r="J70" s="52" t="s">
        <v>430</v>
      </c>
      <c r="K70" s="50"/>
      <c r="L70" s="35">
        <f>L71+L72+L73+L74+L75</f>
        <v>0</v>
      </c>
      <c r="M70" s="36"/>
      <c r="N70" s="37"/>
      <c r="O70" s="5"/>
      <c r="P70"/>
      <c r="Q70" s="345"/>
      <c r="R70" s="466"/>
    </row>
    <row r="71" spans="1:18" ht="13.95" customHeight="1" x14ac:dyDescent="0.3">
      <c r="A71" s="38"/>
      <c r="B71" s="39"/>
      <c r="C71" s="40">
        <v>20</v>
      </c>
      <c r="D71" s="466">
        <v>97</v>
      </c>
      <c r="E71" s="65"/>
      <c r="F71" s="65"/>
      <c r="G71" s="65"/>
      <c r="H71" s="65"/>
      <c r="I71" s="65"/>
      <c r="J71" s="65"/>
      <c r="K71" s="46"/>
      <c r="L71" s="42">
        <f>J71+I71+H71+G71+F71+E71</f>
        <v>0</v>
      </c>
      <c r="M71" s="42">
        <f>L71*D71</f>
        <v>0</v>
      </c>
      <c r="N71" s="64"/>
      <c r="O71" s="5"/>
      <c r="P71"/>
      <c r="Q71" s="345"/>
      <c r="R71" s="466"/>
    </row>
    <row r="72" spans="1:18" ht="13.95" customHeight="1" x14ac:dyDescent="0.3">
      <c r="A72" s="38"/>
      <c r="B72" s="39"/>
      <c r="C72" s="40">
        <v>22</v>
      </c>
      <c r="D72" s="466">
        <v>97</v>
      </c>
      <c r="E72" s="63"/>
      <c r="F72" s="65"/>
      <c r="G72" s="65"/>
      <c r="H72" s="65"/>
      <c r="I72" s="65"/>
      <c r="J72" s="65"/>
      <c r="K72" s="46"/>
      <c r="L72" s="42">
        <f>J72+I72+H72+G72+F72+E72</f>
        <v>0</v>
      </c>
      <c r="M72" s="42">
        <f>L72*D72</f>
        <v>0</v>
      </c>
      <c r="N72" s="64"/>
      <c r="O72" s="5"/>
      <c r="P72"/>
      <c r="Q72" s="345"/>
      <c r="R72" s="466"/>
    </row>
    <row r="73" spans="1:18" ht="13.95" customHeight="1" x14ac:dyDescent="0.3">
      <c r="A73" s="38"/>
      <c r="B73" s="39"/>
      <c r="C73" s="40">
        <v>24</v>
      </c>
      <c r="D73" s="466">
        <v>97</v>
      </c>
      <c r="E73" s="63"/>
      <c r="F73" s="65"/>
      <c r="G73" s="65"/>
      <c r="H73" s="65"/>
      <c r="I73" s="65"/>
      <c r="J73" s="65"/>
      <c r="K73" s="46"/>
      <c r="L73" s="42">
        <f>J73+I73+H73+G73+F73+E73</f>
        <v>0</v>
      </c>
      <c r="M73" s="42">
        <f>L73*D73</f>
        <v>0</v>
      </c>
      <c r="N73" s="64"/>
      <c r="O73" s="5"/>
      <c r="P73"/>
      <c r="Q73" s="345"/>
      <c r="R73" s="466"/>
    </row>
    <row r="74" spans="1:18" ht="13.95" customHeight="1" x14ac:dyDescent="0.3">
      <c r="A74" s="38"/>
      <c r="B74" s="39"/>
      <c r="C74" s="40">
        <v>26</v>
      </c>
      <c r="D74" s="466">
        <v>112</v>
      </c>
      <c r="E74" s="63"/>
      <c r="F74" s="65"/>
      <c r="G74" s="65"/>
      <c r="H74" s="65"/>
      <c r="I74" s="65"/>
      <c r="J74" s="65"/>
      <c r="K74" s="46"/>
      <c r="L74" s="42">
        <f>J74+I74+H74+G74+F74+E74</f>
        <v>0</v>
      </c>
      <c r="M74" s="42">
        <f>L74*D74</f>
        <v>0</v>
      </c>
      <c r="N74" s="64"/>
      <c r="O74" s="5"/>
      <c r="P74"/>
      <c r="Q74" s="345"/>
      <c r="R74" s="466"/>
    </row>
    <row r="75" spans="1:18" ht="13.95" customHeight="1" x14ac:dyDescent="0.3">
      <c r="A75" s="38"/>
      <c r="B75" s="39"/>
      <c r="C75" s="40">
        <v>28</v>
      </c>
      <c r="D75" s="466">
        <v>112</v>
      </c>
      <c r="E75" s="53"/>
      <c r="F75" s="53"/>
      <c r="G75" s="53"/>
      <c r="H75" s="53"/>
      <c r="I75" s="53"/>
      <c r="J75" s="53"/>
      <c r="K75" s="46"/>
      <c r="L75" s="42">
        <f>J75+I75+H75+G75+F75+E75</f>
        <v>0</v>
      </c>
      <c r="M75" s="42">
        <f>L75*D75</f>
        <v>0</v>
      </c>
      <c r="N75" s="64"/>
      <c r="O75" s="5"/>
      <c r="P75"/>
      <c r="Q75" s="345"/>
      <c r="R75" s="466"/>
    </row>
    <row r="76" spans="1:18" ht="13.95" customHeight="1" thickBot="1" x14ac:dyDescent="0.35">
      <c r="A76" s="38"/>
      <c r="B76" s="45"/>
      <c r="C76" s="46"/>
      <c r="D76" s="466">
        <v>0</v>
      </c>
      <c r="E76" s="46"/>
      <c r="F76" s="46"/>
      <c r="G76" s="46"/>
      <c r="H76" s="46"/>
      <c r="I76" s="46"/>
      <c r="J76" s="46"/>
      <c r="K76" s="46"/>
      <c r="L76" s="48"/>
      <c r="M76" s="48"/>
      <c r="N76" s="49"/>
      <c r="O76" s="5"/>
      <c r="P76"/>
      <c r="Q76" s="345"/>
      <c r="R76" s="466"/>
    </row>
    <row r="77" spans="1:18" ht="13.95" customHeight="1" x14ac:dyDescent="0.3">
      <c r="A77" s="25" t="s">
        <v>316</v>
      </c>
      <c r="B77" s="26" t="s">
        <v>14</v>
      </c>
      <c r="C77" s="27"/>
      <c r="D77" s="466">
        <v>0</v>
      </c>
      <c r="E77" s="29" t="s">
        <v>15</v>
      </c>
      <c r="F77" s="29" t="s">
        <v>16</v>
      </c>
      <c r="G77" s="30" t="s">
        <v>17</v>
      </c>
      <c r="H77" s="31" t="s">
        <v>18</v>
      </c>
      <c r="I77" s="32" t="s">
        <v>19</v>
      </c>
      <c r="J77" s="33" t="s">
        <v>20</v>
      </c>
      <c r="K77" s="34" t="s">
        <v>21</v>
      </c>
      <c r="L77" s="35">
        <f>L78+L79</f>
        <v>0</v>
      </c>
      <c r="M77" s="36"/>
      <c r="N77" s="37"/>
      <c r="O77" s="5"/>
      <c r="P77"/>
      <c r="Q77" s="345"/>
      <c r="R77" s="466"/>
    </row>
    <row r="78" spans="1:18" ht="14.4" customHeight="1" x14ac:dyDescent="0.3">
      <c r="A78" s="38"/>
      <c r="B78" s="39"/>
      <c r="C78" s="40">
        <v>18</v>
      </c>
      <c r="D78" s="466">
        <v>110</v>
      </c>
      <c r="E78" s="40"/>
      <c r="F78" s="40"/>
      <c r="G78" s="40"/>
      <c r="H78" s="40"/>
      <c r="I78" s="40"/>
      <c r="J78" s="40"/>
      <c r="K78" s="40"/>
      <c r="L78" s="42">
        <f>J78+I78+H78+G78+F78+E78+K78</f>
        <v>0</v>
      </c>
      <c r="M78" s="42">
        <f>L78*D78</f>
        <v>0</v>
      </c>
      <c r="N78" s="43"/>
      <c r="O78" s="5"/>
      <c r="P78"/>
      <c r="Q78" s="345"/>
      <c r="R78" s="466"/>
    </row>
    <row r="79" spans="1:18" ht="14.4" customHeight="1" x14ac:dyDescent="0.3">
      <c r="A79" s="38"/>
      <c r="B79" s="39"/>
      <c r="C79" s="40">
        <v>20</v>
      </c>
      <c r="D79" s="466">
        <v>110</v>
      </c>
      <c r="E79" s="40"/>
      <c r="F79" s="40"/>
      <c r="G79" s="40"/>
      <c r="H79" s="40"/>
      <c r="I79" s="40"/>
      <c r="J79" s="40"/>
      <c r="K79" s="40"/>
      <c r="L79" s="42">
        <f>J79+I79+H79+G79+F79+E79+K79</f>
        <v>0</v>
      </c>
      <c r="M79" s="42">
        <f>L79*D79</f>
        <v>0</v>
      </c>
      <c r="N79" s="43"/>
      <c r="O79" s="5"/>
      <c r="P79"/>
      <c r="Q79" s="345"/>
      <c r="R79" s="466"/>
    </row>
    <row r="80" spans="1:18" ht="14.4" customHeight="1" x14ac:dyDescent="0.3">
      <c r="A80" s="38"/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8"/>
      <c r="M80" s="48"/>
      <c r="N80" s="49"/>
      <c r="O80" s="5"/>
      <c r="P80"/>
      <c r="Q80" s="345"/>
      <c r="R80" s="466"/>
    </row>
    <row r="81" spans="1:18" ht="14.4" customHeight="1" x14ac:dyDescent="0.3">
      <c r="A81" s="38"/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8"/>
      <c r="M81" s="48"/>
      <c r="N81" s="49"/>
      <c r="O81" s="5"/>
      <c r="P81"/>
      <c r="Q81" s="345"/>
      <c r="R81" s="466"/>
    </row>
    <row r="82" spans="1:18" ht="14.4" customHeight="1" thickBot="1" x14ac:dyDescent="0.35">
      <c r="A82" s="38"/>
      <c r="B82" s="45"/>
      <c r="C82" s="46"/>
      <c r="D82" s="46"/>
      <c r="E82" s="46"/>
      <c r="F82" s="46"/>
      <c r="G82" s="46"/>
      <c r="H82" s="46"/>
      <c r="I82" s="46"/>
      <c r="J82" s="46"/>
      <c r="K82" s="46"/>
      <c r="L82" s="48"/>
      <c r="M82" s="48"/>
      <c r="N82" s="49"/>
      <c r="O82" s="5"/>
      <c r="P82"/>
      <c r="Q82" s="345"/>
      <c r="R82" s="466"/>
    </row>
    <row r="83" spans="1:18" ht="14.4" customHeight="1" x14ac:dyDescent="0.3">
      <c r="A83" s="25" t="s">
        <v>317</v>
      </c>
      <c r="B83" s="26" t="s">
        <v>59</v>
      </c>
      <c r="C83" s="27"/>
      <c r="D83" s="466">
        <v>0</v>
      </c>
      <c r="E83" s="29" t="s">
        <v>15</v>
      </c>
      <c r="F83" s="29" t="s">
        <v>29</v>
      </c>
      <c r="G83" s="73" t="s">
        <v>30</v>
      </c>
      <c r="H83" s="59"/>
      <c r="I83" s="59"/>
      <c r="J83" s="50"/>
      <c r="K83" s="50"/>
      <c r="L83" s="35">
        <f>L84+L85</f>
        <v>0</v>
      </c>
      <c r="M83" s="36"/>
      <c r="N83" s="37"/>
      <c r="O83" s="5"/>
      <c r="P83"/>
      <c r="Q83" s="345"/>
      <c r="R83" s="466"/>
    </row>
    <row r="84" spans="1:18" ht="14.4" customHeight="1" x14ac:dyDescent="0.3">
      <c r="A84" s="38"/>
      <c r="B84" s="39"/>
      <c r="C84" s="53">
        <v>18</v>
      </c>
      <c r="D84" s="466">
        <v>110</v>
      </c>
      <c r="E84" s="53"/>
      <c r="F84" s="53"/>
      <c r="G84" s="53"/>
      <c r="H84" s="46"/>
      <c r="I84" s="46"/>
      <c r="J84" s="46"/>
      <c r="K84" s="46"/>
      <c r="L84" s="42">
        <f>J84+I84+H84+G84+F84+E84+K84</f>
        <v>0</v>
      </c>
      <c r="M84" s="42">
        <f>L84*D84</f>
        <v>0</v>
      </c>
      <c r="N84" s="43"/>
      <c r="O84" s="5"/>
      <c r="P84"/>
      <c r="Q84" s="345"/>
      <c r="R84" s="466"/>
    </row>
    <row r="85" spans="1:18" ht="14.4" customHeight="1" x14ac:dyDescent="0.3">
      <c r="A85" s="38"/>
      <c r="B85" s="39"/>
      <c r="C85" s="53">
        <v>20</v>
      </c>
      <c r="D85" s="466">
        <v>110</v>
      </c>
      <c r="E85" s="53"/>
      <c r="F85" s="53"/>
      <c r="G85" s="53"/>
      <c r="H85" s="46"/>
      <c r="I85" s="46"/>
      <c r="J85" s="46"/>
      <c r="K85" s="46"/>
      <c r="L85" s="42">
        <f>J85+I85+H85+G85+F85+E85+K85</f>
        <v>0</v>
      </c>
      <c r="M85" s="42">
        <f>L85*D85</f>
        <v>0</v>
      </c>
      <c r="N85" s="43"/>
      <c r="O85" s="5"/>
      <c r="P85"/>
      <c r="Q85" s="345"/>
      <c r="R85" s="466"/>
    </row>
    <row r="86" spans="1:18" ht="14.4" customHeight="1" x14ac:dyDescent="0.3">
      <c r="A86" s="38"/>
      <c r="B86" s="45"/>
      <c r="C86" s="46"/>
      <c r="D86" s="466">
        <v>0</v>
      </c>
      <c r="E86" s="46"/>
      <c r="F86" s="46"/>
      <c r="G86" s="46"/>
      <c r="H86" s="46"/>
      <c r="I86" s="46"/>
      <c r="J86" s="46"/>
      <c r="K86" s="46"/>
      <c r="L86" s="48"/>
      <c r="M86" s="48"/>
      <c r="N86" s="49"/>
      <c r="O86" s="5"/>
      <c r="P86"/>
      <c r="Q86" s="345"/>
      <c r="R86" s="466"/>
    </row>
    <row r="87" spans="1:18" ht="16.95" customHeight="1" x14ac:dyDescent="0.3">
      <c r="A87" s="38"/>
      <c r="B87" s="45"/>
      <c r="C87" s="46"/>
      <c r="D87" s="466">
        <v>0</v>
      </c>
      <c r="E87" s="46"/>
      <c r="F87" s="46"/>
      <c r="G87" s="46"/>
      <c r="H87" s="46"/>
      <c r="I87" s="46"/>
      <c r="J87" s="46"/>
      <c r="K87" s="46"/>
      <c r="L87" s="48"/>
      <c r="M87" s="48"/>
      <c r="N87" s="49"/>
      <c r="O87" s="5"/>
      <c r="P87"/>
      <c r="Q87" s="345"/>
      <c r="R87" s="466"/>
    </row>
    <row r="88" spans="1:18" ht="14.4" customHeight="1" x14ac:dyDescent="0.3">
      <c r="A88" s="38"/>
      <c r="B88" s="45"/>
      <c r="C88" s="46"/>
      <c r="D88" s="466">
        <v>0</v>
      </c>
      <c r="E88" s="46"/>
      <c r="F88" s="46"/>
      <c r="G88" s="46"/>
      <c r="H88" s="46"/>
      <c r="I88" s="46"/>
      <c r="J88" s="46"/>
      <c r="K88" s="46"/>
      <c r="L88" s="48"/>
      <c r="M88" s="48"/>
      <c r="N88" s="49"/>
      <c r="O88" s="5"/>
      <c r="P88"/>
      <c r="Q88" s="345"/>
      <c r="R88" s="466"/>
    </row>
    <row r="89" spans="1:18" ht="14.4" customHeight="1" thickBot="1" x14ac:dyDescent="0.35">
      <c r="A89" s="38"/>
      <c r="B89" s="45"/>
      <c r="C89" s="46"/>
      <c r="D89" s="466">
        <v>0</v>
      </c>
      <c r="E89" s="46"/>
      <c r="F89" s="46"/>
      <c r="G89" s="46"/>
      <c r="H89" s="46"/>
      <c r="I89" s="46"/>
      <c r="J89" s="46"/>
      <c r="K89" s="46"/>
      <c r="L89" s="48"/>
      <c r="M89" s="48"/>
      <c r="N89" s="49"/>
      <c r="O89" s="5"/>
      <c r="P89"/>
      <c r="Q89" s="345"/>
      <c r="R89" s="466"/>
    </row>
    <row r="90" spans="1:18" ht="15" customHeight="1" x14ac:dyDescent="0.3">
      <c r="A90" s="25" t="s">
        <v>318</v>
      </c>
      <c r="B90" s="26" t="s">
        <v>32</v>
      </c>
      <c r="C90" s="27"/>
      <c r="D90" s="466">
        <v>0</v>
      </c>
      <c r="E90" s="29" t="s">
        <v>15</v>
      </c>
      <c r="F90" s="52" t="s">
        <v>16</v>
      </c>
      <c r="G90" s="404" t="s">
        <v>21</v>
      </c>
      <c r="H90" s="406" t="s">
        <v>93</v>
      </c>
      <c r="I90" s="427" t="s">
        <v>36</v>
      </c>
      <c r="J90" s="428" t="s">
        <v>284</v>
      </c>
      <c r="K90" s="50"/>
      <c r="L90" s="35">
        <f>L91+L92</f>
        <v>0</v>
      </c>
      <c r="M90" s="36"/>
      <c r="N90" s="37"/>
      <c r="O90" s="5"/>
      <c r="P90"/>
      <c r="Q90" s="345"/>
      <c r="R90" s="466"/>
    </row>
    <row r="91" spans="1:18" ht="15" customHeight="1" x14ac:dyDescent="0.3">
      <c r="A91" s="38"/>
      <c r="B91" s="39" t="s">
        <v>234</v>
      </c>
      <c r="C91" s="53">
        <v>18</v>
      </c>
      <c r="D91" s="466">
        <v>120</v>
      </c>
      <c r="E91" s="53"/>
      <c r="F91" s="53"/>
      <c r="G91" s="53"/>
      <c r="H91" s="53"/>
      <c r="I91" s="53"/>
      <c r="J91" s="53"/>
      <c r="K91" s="46"/>
      <c r="L91" s="42">
        <f>J91+I91+H91+G91+F91+E91+K91</f>
        <v>0</v>
      </c>
      <c r="M91" s="42">
        <f>L91*D91</f>
        <v>0</v>
      </c>
      <c r="N91" s="43"/>
      <c r="O91" s="5"/>
      <c r="P91"/>
      <c r="Q91" s="345"/>
      <c r="R91" s="466"/>
    </row>
    <row r="92" spans="1:18" ht="15" customHeight="1" x14ac:dyDescent="0.3">
      <c r="A92" s="38"/>
      <c r="B92" s="39"/>
      <c r="C92" s="53">
        <v>20</v>
      </c>
      <c r="D92" s="466">
        <v>120</v>
      </c>
      <c r="E92" s="53"/>
      <c r="F92" s="53"/>
      <c r="G92" s="53"/>
      <c r="H92" s="53"/>
      <c r="I92" s="53"/>
      <c r="J92" s="53"/>
      <c r="K92" s="46"/>
      <c r="L92" s="42">
        <f>J92+I92+H92+G92+F92+E92+K92</f>
        <v>0</v>
      </c>
      <c r="M92" s="42">
        <f>L92*D92</f>
        <v>0</v>
      </c>
      <c r="N92" s="43"/>
      <c r="O92" s="5"/>
      <c r="P92"/>
      <c r="Q92" s="345"/>
      <c r="R92" s="466"/>
    </row>
    <row r="93" spans="1:18" ht="15" customHeight="1" x14ac:dyDescent="0.3">
      <c r="A93" s="38"/>
      <c r="B93" s="45"/>
      <c r="C93" s="46"/>
      <c r="D93" s="466">
        <v>0</v>
      </c>
      <c r="E93" s="46"/>
      <c r="F93" s="46"/>
      <c r="G93" s="46"/>
      <c r="H93" s="46"/>
      <c r="I93" s="46"/>
      <c r="J93" s="46"/>
      <c r="K93" s="46"/>
      <c r="L93" s="48"/>
      <c r="M93" s="48"/>
      <c r="N93" s="49"/>
      <c r="O93" s="5"/>
      <c r="P93"/>
      <c r="Q93" s="345"/>
      <c r="R93" s="466"/>
    </row>
    <row r="94" spans="1:18" ht="15" customHeight="1" x14ac:dyDescent="0.3">
      <c r="A94" s="38"/>
      <c r="B94" s="45"/>
      <c r="C94" s="46"/>
      <c r="D94" s="466">
        <v>0</v>
      </c>
      <c r="E94" s="46"/>
      <c r="F94" s="46"/>
      <c r="G94" s="46"/>
      <c r="H94" s="46"/>
      <c r="I94" s="46"/>
      <c r="J94" s="46"/>
      <c r="K94" s="46"/>
      <c r="L94" s="48"/>
      <c r="M94" s="48"/>
      <c r="N94" s="49"/>
      <c r="O94" s="5"/>
      <c r="P94"/>
      <c r="Q94" s="345"/>
      <c r="R94" s="466"/>
    </row>
    <row r="95" spans="1:18" ht="15" customHeight="1" thickBot="1" x14ac:dyDescent="0.35">
      <c r="A95" s="38"/>
      <c r="B95" s="45"/>
      <c r="C95" s="46"/>
      <c r="D95" s="466">
        <v>0</v>
      </c>
      <c r="E95" s="46"/>
      <c r="F95" s="46"/>
      <c r="G95" s="46"/>
      <c r="H95" s="46"/>
      <c r="I95" s="46"/>
      <c r="J95" s="46"/>
      <c r="K95" s="46"/>
      <c r="L95" s="48"/>
      <c r="M95" s="48"/>
      <c r="N95" s="49"/>
      <c r="O95" s="5"/>
      <c r="P95"/>
      <c r="Q95" s="345"/>
      <c r="R95" s="466"/>
    </row>
    <row r="96" spans="1:18" ht="15" customHeight="1" x14ac:dyDescent="0.3">
      <c r="A96" s="25" t="s">
        <v>575</v>
      </c>
      <c r="B96" s="26" t="s">
        <v>39</v>
      </c>
      <c r="C96" s="27"/>
      <c r="D96" s="466">
        <v>0</v>
      </c>
      <c r="E96" s="29" t="s">
        <v>15</v>
      </c>
      <c r="F96" s="29" t="s">
        <v>29</v>
      </c>
      <c r="G96" s="73" t="s">
        <v>30</v>
      </c>
      <c r="H96" s="59"/>
      <c r="I96" s="59"/>
      <c r="J96" s="59"/>
      <c r="K96" s="50"/>
      <c r="L96" s="35">
        <f>L97+L98</f>
        <v>0</v>
      </c>
      <c r="M96" s="36"/>
      <c r="N96" s="37"/>
      <c r="O96" s="5"/>
      <c r="P96"/>
      <c r="Q96" s="345"/>
      <c r="R96" s="466"/>
    </row>
    <row r="97" spans="1:18" ht="15" customHeight="1" x14ac:dyDescent="0.3">
      <c r="A97" s="38"/>
      <c r="B97" s="39"/>
      <c r="C97" s="53">
        <v>18</v>
      </c>
      <c r="D97" s="466">
        <v>120</v>
      </c>
      <c r="E97" s="53"/>
      <c r="F97" s="53"/>
      <c r="G97" s="53"/>
      <c r="H97" s="46"/>
      <c r="I97" s="46"/>
      <c r="J97" s="46"/>
      <c r="K97" s="46"/>
      <c r="L97" s="42">
        <f>J97+I97+H97+G97+F97+E97+K97</f>
        <v>0</v>
      </c>
      <c r="M97" s="42">
        <f>L97*D97</f>
        <v>0</v>
      </c>
      <c r="N97" s="43"/>
      <c r="O97" s="5"/>
      <c r="P97"/>
      <c r="Q97" s="345"/>
      <c r="R97" s="466"/>
    </row>
    <row r="98" spans="1:18" ht="15" customHeight="1" x14ac:dyDescent="0.3">
      <c r="A98" s="38"/>
      <c r="B98" s="39"/>
      <c r="C98" s="53">
        <v>20</v>
      </c>
      <c r="D98" s="466">
        <v>120</v>
      </c>
      <c r="E98" s="53"/>
      <c r="F98" s="53"/>
      <c r="G98" s="53"/>
      <c r="H98" s="46"/>
      <c r="I98" s="46"/>
      <c r="J98" s="46"/>
      <c r="K98" s="46"/>
      <c r="L98" s="42">
        <f>J98+I98+H98+G98+F98+E98+K98</f>
        <v>0</v>
      </c>
      <c r="M98" s="42">
        <f>L98*D98</f>
        <v>0</v>
      </c>
      <c r="N98" s="43"/>
      <c r="O98" s="5"/>
      <c r="P98"/>
      <c r="Q98" s="345"/>
      <c r="R98" s="466"/>
    </row>
    <row r="99" spans="1:18" ht="15" customHeight="1" x14ac:dyDescent="0.3">
      <c r="A99" s="38"/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48"/>
      <c r="M99" s="48"/>
      <c r="N99" s="49"/>
      <c r="O99" s="5"/>
      <c r="P99"/>
      <c r="Q99" s="345"/>
      <c r="R99" s="466"/>
    </row>
    <row r="100" spans="1:18" ht="15" customHeight="1" x14ac:dyDescent="0.3">
      <c r="A100" s="38"/>
      <c r="B100" s="45"/>
      <c r="C100" s="46"/>
      <c r="D100" s="46"/>
      <c r="E100" s="46"/>
      <c r="F100" s="46"/>
      <c r="G100" s="46"/>
      <c r="H100" s="46"/>
      <c r="I100" s="46"/>
      <c r="J100" s="46"/>
      <c r="K100" s="46"/>
      <c r="L100" s="48"/>
      <c r="M100" s="48"/>
      <c r="N100" s="49"/>
      <c r="O100" s="5"/>
      <c r="P100"/>
      <c r="Q100" s="345"/>
      <c r="R100" s="466"/>
    </row>
    <row r="101" spans="1:18" ht="15" customHeight="1" thickBot="1" x14ac:dyDescent="0.35">
      <c r="A101" s="38"/>
      <c r="B101" s="45"/>
      <c r="C101" s="46"/>
      <c r="D101" s="46"/>
      <c r="E101" s="46"/>
      <c r="F101" s="46"/>
      <c r="G101" s="46"/>
      <c r="H101" s="46"/>
      <c r="I101" s="46"/>
      <c r="J101" s="46"/>
      <c r="K101" s="46"/>
      <c r="L101" s="48"/>
      <c r="M101" s="48"/>
      <c r="N101" s="49"/>
      <c r="O101" s="5"/>
      <c r="P101"/>
      <c r="Q101" s="345"/>
      <c r="R101" s="466"/>
    </row>
    <row r="102" spans="1:18" ht="15" customHeight="1" x14ac:dyDescent="0.3">
      <c r="A102" s="25" t="s">
        <v>360</v>
      </c>
      <c r="B102" s="26" t="s">
        <v>32</v>
      </c>
      <c r="C102" s="27"/>
      <c r="D102" s="466">
        <v>0</v>
      </c>
      <c r="E102" s="29" t="s">
        <v>15</v>
      </c>
      <c r="F102" s="30" t="s">
        <v>17</v>
      </c>
      <c r="G102" s="406" t="s">
        <v>93</v>
      </c>
      <c r="H102" s="59"/>
      <c r="I102" s="59"/>
      <c r="J102" s="50"/>
      <c r="K102" s="50"/>
      <c r="L102" s="35">
        <f>L103+L104</f>
        <v>0</v>
      </c>
      <c r="M102" s="36"/>
      <c r="N102" s="37"/>
      <c r="O102" s="5"/>
      <c r="P102"/>
      <c r="Q102" s="345"/>
      <c r="R102" s="466"/>
    </row>
    <row r="103" spans="1:18" ht="15" customHeight="1" x14ac:dyDescent="0.3">
      <c r="A103" s="38"/>
      <c r="B103" s="39" t="s">
        <v>234</v>
      </c>
      <c r="C103" s="53">
        <v>16</v>
      </c>
      <c r="D103" s="466">
        <v>120</v>
      </c>
      <c r="E103" s="53"/>
      <c r="F103" s="53"/>
      <c r="G103" s="53"/>
      <c r="H103" s="46"/>
      <c r="I103" s="46"/>
      <c r="J103" s="46"/>
      <c r="K103" s="46"/>
      <c r="L103" s="42">
        <f>J103+I103+H103+G103+F103+E103+K103</f>
        <v>0</v>
      </c>
      <c r="M103" s="42">
        <f>L103*D103</f>
        <v>0</v>
      </c>
      <c r="N103" s="43"/>
      <c r="O103" s="5"/>
      <c r="P103"/>
      <c r="Q103" s="345"/>
      <c r="R103" s="466"/>
    </row>
    <row r="104" spans="1:18" ht="15" customHeight="1" x14ac:dyDescent="0.3">
      <c r="A104" s="38"/>
      <c r="B104" s="39"/>
      <c r="C104" s="53">
        <v>18</v>
      </c>
      <c r="D104" s="466">
        <v>120</v>
      </c>
      <c r="E104" s="53"/>
      <c r="F104" s="53"/>
      <c r="G104" s="53"/>
      <c r="H104" s="46"/>
      <c r="I104" s="46"/>
      <c r="J104" s="46"/>
      <c r="K104" s="46"/>
      <c r="L104" s="42">
        <f>J104+I104+H104+G104+F104+E104+K104</f>
        <v>0</v>
      </c>
      <c r="M104" s="42">
        <f>L104*D104</f>
        <v>0</v>
      </c>
      <c r="N104" s="43"/>
      <c r="O104" s="5"/>
      <c r="P104"/>
      <c r="Q104" s="345"/>
      <c r="R104" s="466"/>
    </row>
    <row r="105" spans="1:18" ht="15" customHeight="1" x14ac:dyDescent="0.3">
      <c r="A105" s="38"/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48"/>
      <c r="M105" s="48"/>
      <c r="N105" s="49"/>
      <c r="O105" s="5"/>
      <c r="P105"/>
      <c r="Q105" s="345"/>
      <c r="R105" s="466"/>
    </row>
    <row r="106" spans="1:18" ht="15" customHeight="1" x14ac:dyDescent="0.3">
      <c r="A106" s="38"/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48"/>
      <c r="M106" s="48"/>
      <c r="N106" s="49"/>
      <c r="O106" s="5"/>
      <c r="P106"/>
      <c r="Q106" s="345"/>
      <c r="R106" s="466"/>
    </row>
    <row r="107" spans="1:18" ht="15" customHeight="1" x14ac:dyDescent="0.3">
      <c r="A107" s="38"/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48"/>
      <c r="M107" s="48"/>
      <c r="N107" s="49"/>
      <c r="O107" s="5"/>
      <c r="P107"/>
      <c r="Q107" s="345"/>
      <c r="R107" s="466"/>
    </row>
    <row r="108" spans="1:18" ht="15" customHeight="1" thickBot="1" x14ac:dyDescent="0.35">
      <c r="A108" s="38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8"/>
      <c r="M108" s="48"/>
      <c r="N108" s="49"/>
      <c r="O108" s="5"/>
      <c r="P108"/>
      <c r="Q108" s="345"/>
      <c r="R108" s="466"/>
    </row>
    <row r="109" spans="1:18" ht="15" customHeight="1" x14ac:dyDescent="0.3">
      <c r="A109" s="25" t="s">
        <v>319</v>
      </c>
      <c r="B109" s="26" t="s">
        <v>31</v>
      </c>
      <c r="C109" s="27"/>
      <c r="D109" s="466">
        <v>0</v>
      </c>
      <c r="E109" s="29" t="s">
        <v>15</v>
      </c>
      <c r="F109" s="29" t="s">
        <v>29</v>
      </c>
      <c r="G109" s="73" t="s">
        <v>30</v>
      </c>
      <c r="H109" s="59"/>
      <c r="I109" s="59"/>
      <c r="J109" s="50"/>
      <c r="K109" s="50"/>
      <c r="L109" s="35">
        <f>L110+L111</f>
        <v>0</v>
      </c>
      <c r="M109" s="36"/>
      <c r="N109" s="37"/>
      <c r="O109" s="5"/>
      <c r="P109"/>
      <c r="Q109" s="345"/>
      <c r="R109" s="466"/>
    </row>
    <row r="110" spans="1:18" ht="15" customHeight="1" x14ac:dyDescent="0.3">
      <c r="A110" s="38"/>
      <c r="B110" s="39" t="s">
        <v>234</v>
      </c>
      <c r="C110" s="53">
        <v>18</v>
      </c>
      <c r="D110" s="466">
        <v>120</v>
      </c>
      <c r="E110" s="53"/>
      <c r="F110" s="53"/>
      <c r="G110" s="53"/>
      <c r="H110" s="46"/>
      <c r="I110" s="46"/>
      <c r="J110" s="46"/>
      <c r="K110" s="46"/>
      <c r="L110" s="42">
        <f>J110+I110+H110+G110+F110+E110+K110</f>
        <v>0</v>
      </c>
      <c r="M110" s="42">
        <f>L110*D110</f>
        <v>0</v>
      </c>
      <c r="N110" s="43"/>
      <c r="O110" s="5"/>
      <c r="P110"/>
      <c r="Q110" s="345"/>
      <c r="R110" s="466"/>
    </row>
    <row r="111" spans="1:18" ht="15" customHeight="1" x14ac:dyDescent="0.3">
      <c r="A111" s="38"/>
      <c r="B111" s="39"/>
      <c r="C111" s="53">
        <v>20</v>
      </c>
      <c r="D111" s="466">
        <v>120</v>
      </c>
      <c r="E111" s="53"/>
      <c r="F111" s="53"/>
      <c r="G111" s="53"/>
      <c r="H111" s="46"/>
      <c r="I111" s="46"/>
      <c r="J111" s="46"/>
      <c r="K111" s="46"/>
      <c r="L111" s="42">
        <f>J111+I111+H111+G111+F111+E111+K111</f>
        <v>0</v>
      </c>
      <c r="M111" s="42">
        <f>L111*D111</f>
        <v>0</v>
      </c>
      <c r="N111" s="43"/>
      <c r="O111" s="5"/>
      <c r="P111"/>
      <c r="Q111" s="345"/>
      <c r="R111" s="466"/>
    </row>
    <row r="112" spans="1:18" ht="15" customHeight="1" x14ac:dyDescent="0.3">
      <c r="A112" s="38"/>
      <c r="B112" s="45"/>
      <c r="C112" s="46"/>
      <c r="D112" s="466">
        <v>0</v>
      </c>
      <c r="E112" s="46"/>
      <c r="F112" s="46"/>
      <c r="G112" s="46"/>
      <c r="H112" s="46"/>
      <c r="I112" s="46"/>
      <c r="J112" s="46"/>
      <c r="K112" s="46"/>
      <c r="L112" s="48"/>
      <c r="M112" s="48"/>
      <c r="N112" s="49"/>
      <c r="O112" s="5"/>
      <c r="P112"/>
      <c r="Q112" s="345"/>
      <c r="R112" s="466"/>
    </row>
    <row r="113" spans="1:18" ht="15" customHeight="1" x14ac:dyDescent="0.3">
      <c r="A113" s="38"/>
      <c r="B113" s="45"/>
      <c r="C113" s="46"/>
      <c r="D113" s="466">
        <v>0</v>
      </c>
      <c r="E113" s="46"/>
      <c r="F113" s="46"/>
      <c r="G113" s="46"/>
      <c r="H113" s="46"/>
      <c r="I113" s="46"/>
      <c r="J113" s="46"/>
      <c r="K113" s="46"/>
      <c r="L113" s="48"/>
      <c r="M113" s="48"/>
      <c r="N113" s="49"/>
      <c r="O113" s="5"/>
      <c r="P113"/>
      <c r="Q113" s="345"/>
      <c r="R113" s="466"/>
    </row>
    <row r="114" spans="1:18" ht="15" customHeight="1" x14ac:dyDescent="0.3">
      <c r="A114" s="38"/>
      <c r="B114" s="45"/>
      <c r="C114" s="46"/>
      <c r="D114" s="466">
        <v>0</v>
      </c>
      <c r="E114" s="46"/>
      <c r="F114" s="46"/>
      <c r="G114" s="46"/>
      <c r="H114" s="46"/>
      <c r="I114" s="46"/>
      <c r="J114" s="46"/>
      <c r="K114" s="46"/>
      <c r="L114" s="48"/>
      <c r="M114" s="48"/>
      <c r="N114" s="49"/>
      <c r="O114" s="5"/>
      <c r="P114"/>
      <c r="Q114" s="345"/>
      <c r="R114" s="466"/>
    </row>
    <row r="115" spans="1:18" ht="15" customHeight="1" thickBot="1" x14ac:dyDescent="0.35">
      <c r="A115" s="38"/>
      <c r="B115" s="45"/>
      <c r="C115" s="46"/>
      <c r="D115" s="466">
        <v>0</v>
      </c>
      <c r="E115" s="46"/>
      <c r="F115" s="46"/>
      <c r="G115" s="46"/>
      <c r="H115" s="46"/>
      <c r="I115" s="46"/>
      <c r="J115" s="46"/>
      <c r="K115" s="46"/>
      <c r="L115" s="48"/>
      <c r="M115" s="48"/>
      <c r="N115" s="49"/>
      <c r="O115" s="5"/>
      <c r="P115"/>
      <c r="Q115" s="345"/>
      <c r="R115" s="466"/>
    </row>
    <row r="116" spans="1:18" ht="15" customHeight="1" x14ac:dyDescent="0.3">
      <c r="A116" s="25" t="s">
        <v>568</v>
      </c>
      <c r="B116" s="26" t="s">
        <v>14</v>
      </c>
      <c r="C116" s="27"/>
      <c r="D116" s="466">
        <v>0</v>
      </c>
      <c r="E116" s="29" t="s">
        <v>15</v>
      </c>
      <c r="F116" s="29" t="s">
        <v>29</v>
      </c>
      <c r="G116" s="73" t="s">
        <v>30</v>
      </c>
      <c r="H116" s="59"/>
      <c r="I116" s="59"/>
      <c r="J116" s="50"/>
      <c r="K116" s="50"/>
      <c r="L116" s="35">
        <f>L117+L118+L119+L120+L121</f>
        <v>0</v>
      </c>
      <c r="M116" s="36"/>
      <c r="N116" s="37"/>
      <c r="O116" s="5"/>
      <c r="P116"/>
      <c r="Q116" s="345"/>
      <c r="R116" s="466"/>
    </row>
    <row r="117" spans="1:18" ht="15" customHeight="1" x14ac:dyDescent="0.3">
      <c r="A117" s="38"/>
      <c r="B117" s="39"/>
      <c r="C117" s="53">
        <v>20</v>
      </c>
      <c r="D117" s="466">
        <v>92</v>
      </c>
      <c r="E117" s="53"/>
      <c r="F117" s="53"/>
      <c r="G117" s="53"/>
      <c r="H117" s="46"/>
      <c r="I117" s="46"/>
      <c r="J117" s="46"/>
      <c r="K117" s="46"/>
      <c r="L117" s="42">
        <f>J117+I117+H117+G117+F117+E117+K117</f>
        <v>0</v>
      </c>
      <c r="M117" s="42">
        <f>L117*D117</f>
        <v>0</v>
      </c>
      <c r="N117" s="43"/>
      <c r="O117" s="5"/>
      <c r="P117"/>
      <c r="Q117" s="345"/>
      <c r="R117" s="466"/>
    </row>
    <row r="118" spans="1:18" ht="15" customHeight="1" x14ac:dyDescent="0.3">
      <c r="A118" s="38"/>
      <c r="B118" s="39"/>
      <c r="C118" s="53">
        <v>22</v>
      </c>
      <c r="D118" s="466">
        <v>92</v>
      </c>
      <c r="E118" s="53"/>
      <c r="F118" s="53"/>
      <c r="G118" s="53"/>
      <c r="H118" s="46"/>
      <c r="I118" s="46"/>
      <c r="J118" s="46"/>
      <c r="K118" s="46"/>
      <c r="L118" s="42">
        <f>J118+I118+H118+G118+F118+E118+K118</f>
        <v>0</v>
      </c>
      <c r="M118" s="42">
        <f>L118*D118</f>
        <v>0</v>
      </c>
      <c r="N118" s="43"/>
      <c r="O118" s="5"/>
      <c r="P118"/>
      <c r="Q118" s="345"/>
      <c r="R118" s="466"/>
    </row>
    <row r="119" spans="1:18" ht="15" customHeight="1" x14ac:dyDescent="0.3">
      <c r="A119" s="38"/>
      <c r="B119" s="39"/>
      <c r="C119" s="53">
        <v>24</v>
      </c>
      <c r="D119" s="466">
        <v>92</v>
      </c>
      <c r="E119" s="53"/>
      <c r="F119" s="53"/>
      <c r="G119" s="53"/>
      <c r="H119" s="46"/>
      <c r="I119" s="46"/>
      <c r="J119" s="46"/>
      <c r="K119" s="46"/>
      <c r="L119" s="42">
        <f>J119+I119+H119+G119+F119+E119+K119</f>
        <v>0</v>
      </c>
      <c r="M119" s="42">
        <f>L119*D119</f>
        <v>0</v>
      </c>
      <c r="N119" s="43"/>
      <c r="O119" s="5"/>
      <c r="P119"/>
      <c r="Q119" s="345"/>
      <c r="R119" s="466"/>
    </row>
    <row r="120" spans="1:18" ht="15" customHeight="1" x14ac:dyDescent="0.3">
      <c r="A120" s="38"/>
      <c r="B120" s="39"/>
      <c r="C120" s="53">
        <v>26</v>
      </c>
      <c r="D120" s="466">
        <v>107</v>
      </c>
      <c r="E120" s="53"/>
      <c r="F120" s="53"/>
      <c r="G120" s="53"/>
      <c r="H120" s="46"/>
      <c r="I120" s="46"/>
      <c r="J120" s="46"/>
      <c r="K120" s="46"/>
      <c r="L120" s="42">
        <f>J120+I120+H120+G120+F120+E120+K120</f>
        <v>0</v>
      </c>
      <c r="M120" s="42">
        <f>L120*D120</f>
        <v>0</v>
      </c>
      <c r="N120" s="43"/>
      <c r="O120" s="5"/>
      <c r="P120"/>
      <c r="Q120" s="345"/>
      <c r="R120" s="466"/>
    </row>
    <row r="121" spans="1:18" ht="15" customHeight="1" x14ac:dyDescent="0.3">
      <c r="A121" s="74"/>
      <c r="B121" s="39"/>
      <c r="C121" s="53">
        <v>28</v>
      </c>
      <c r="D121" s="466">
        <v>107</v>
      </c>
      <c r="E121" s="53"/>
      <c r="F121" s="53"/>
      <c r="G121" s="53"/>
      <c r="H121" s="46"/>
      <c r="I121" s="46"/>
      <c r="J121" s="46"/>
      <c r="K121" s="46"/>
      <c r="L121" s="42">
        <f>J121+I121+H121+G121+F121+E121+K121</f>
        <v>0</v>
      </c>
      <c r="M121" s="42">
        <f>L121*D121</f>
        <v>0</v>
      </c>
      <c r="N121" s="43"/>
      <c r="O121" s="5"/>
      <c r="P121"/>
      <c r="Q121" s="345"/>
      <c r="R121" s="466"/>
    </row>
    <row r="122" spans="1:18" ht="15" customHeight="1" x14ac:dyDescent="0.3">
      <c r="A122" s="74"/>
      <c r="B122" s="45"/>
      <c r="C122" s="46"/>
      <c r="D122" s="466">
        <v>0</v>
      </c>
      <c r="E122" s="46"/>
      <c r="F122" s="46"/>
      <c r="G122" s="46"/>
      <c r="H122" s="46"/>
      <c r="I122" s="46"/>
      <c r="J122" s="46"/>
      <c r="K122" s="46"/>
      <c r="L122" s="48"/>
      <c r="M122" s="48"/>
      <c r="N122" s="49"/>
      <c r="O122" s="5"/>
      <c r="P122"/>
      <c r="Q122" s="345"/>
      <c r="R122" s="466"/>
    </row>
    <row r="123" spans="1:18" ht="15" customHeight="1" thickBot="1" x14ac:dyDescent="0.35">
      <c r="A123" s="67"/>
      <c r="B123" s="45"/>
      <c r="C123" s="46"/>
      <c r="D123" s="466">
        <v>0</v>
      </c>
      <c r="E123" s="46"/>
      <c r="F123" s="46"/>
      <c r="G123" s="46"/>
      <c r="H123" s="46"/>
      <c r="I123" s="46"/>
      <c r="J123" s="46"/>
      <c r="K123" s="46"/>
      <c r="L123" s="48"/>
      <c r="M123" s="48"/>
      <c r="N123" s="49"/>
      <c r="O123" s="5"/>
      <c r="P123"/>
      <c r="Q123" s="345"/>
      <c r="R123" s="466"/>
    </row>
    <row r="124" spans="1:18" ht="15" customHeight="1" x14ac:dyDescent="0.3">
      <c r="A124" s="25" t="s">
        <v>320</v>
      </c>
      <c r="B124" s="26" t="s">
        <v>14</v>
      </c>
      <c r="C124" s="27"/>
      <c r="D124" s="466">
        <v>0</v>
      </c>
      <c r="E124" s="29" t="s">
        <v>15</v>
      </c>
      <c r="F124" s="29" t="s">
        <v>16</v>
      </c>
      <c r="G124" s="30" t="s">
        <v>17</v>
      </c>
      <c r="H124" s="31" t="s">
        <v>18</v>
      </c>
      <c r="I124" s="32" t="s">
        <v>19</v>
      </c>
      <c r="J124" s="33" t="s">
        <v>20</v>
      </c>
      <c r="K124" s="34" t="s">
        <v>21</v>
      </c>
      <c r="L124" s="35">
        <f>L125+L126+L127+L128+L129</f>
        <v>0</v>
      </c>
      <c r="M124" s="36"/>
      <c r="N124" s="37"/>
      <c r="O124" s="5"/>
      <c r="P124"/>
      <c r="Q124" s="345"/>
      <c r="R124" s="466"/>
    </row>
    <row r="125" spans="1:18" ht="15" customHeight="1" x14ac:dyDescent="0.3">
      <c r="A125" s="38"/>
      <c r="B125" s="39"/>
      <c r="C125" s="40">
        <v>20</v>
      </c>
      <c r="D125" s="466">
        <v>100</v>
      </c>
      <c r="E125" s="40"/>
      <c r="F125" s="40"/>
      <c r="G125" s="40"/>
      <c r="H125" s="40"/>
      <c r="I125" s="40"/>
      <c r="J125" s="40"/>
      <c r="K125" s="40"/>
      <c r="L125" s="42">
        <f>J125+I125+H125+G125+F125+E125+K125</f>
        <v>0</v>
      </c>
      <c r="M125" s="42">
        <f>L125*D125</f>
        <v>0</v>
      </c>
      <c r="N125" s="43"/>
      <c r="O125" s="5"/>
      <c r="P125"/>
      <c r="Q125" s="345"/>
      <c r="R125" s="466"/>
    </row>
    <row r="126" spans="1:18" ht="15" customHeight="1" x14ac:dyDescent="0.3">
      <c r="A126" s="38"/>
      <c r="B126" s="39"/>
      <c r="C126" s="40">
        <v>22</v>
      </c>
      <c r="D126" s="466">
        <v>100</v>
      </c>
      <c r="E126" s="40"/>
      <c r="F126" s="40"/>
      <c r="G126" s="40"/>
      <c r="H126" s="40"/>
      <c r="I126" s="40"/>
      <c r="J126" s="40"/>
      <c r="K126" s="40"/>
      <c r="L126" s="42">
        <f>J126+I126+H126+G126+F126+E126+K126</f>
        <v>0</v>
      </c>
      <c r="M126" s="42">
        <f>L126*D126</f>
        <v>0</v>
      </c>
      <c r="N126" s="43"/>
      <c r="O126" s="5"/>
      <c r="P126"/>
      <c r="Q126" s="345"/>
      <c r="R126" s="466"/>
    </row>
    <row r="127" spans="1:18" ht="15" customHeight="1" x14ac:dyDescent="0.3">
      <c r="A127" s="38"/>
      <c r="B127" s="39"/>
      <c r="C127" s="40">
        <v>24</v>
      </c>
      <c r="D127" s="466">
        <v>100</v>
      </c>
      <c r="E127" s="40"/>
      <c r="F127" s="40"/>
      <c r="G127" s="40"/>
      <c r="H127" s="40"/>
      <c r="I127" s="40"/>
      <c r="J127" s="40"/>
      <c r="K127" s="40"/>
      <c r="L127" s="42">
        <f>J127+I127+H127+G127+F127+E127+K127</f>
        <v>0</v>
      </c>
      <c r="M127" s="42">
        <f>L127*D127</f>
        <v>0</v>
      </c>
      <c r="N127" s="43"/>
      <c r="O127" s="5"/>
      <c r="P127"/>
      <c r="Q127" s="345"/>
      <c r="R127" s="466"/>
    </row>
    <row r="128" spans="1:18" ht="15" customHeight="1" x14ac:dyDescent="0.3">
      <c r="A128" s="38"/>
      <c r="B128" s="39"/>
      <c r="C128" s="40">
        <v>26</v>
      </c>
      <c r="D128" s="466">
        <v>115</v>
      </c>
      <c r="E128" s="40"/>
      <c r="F128" s="40"/>
      <c r="G128" s="40"/>
      <c r="H128" s="40"/>
      <c r="I128" s="40"/>
      <c r="J128" s="40"/>
      <c r="K128" s="40"/>
      <c r="L128" s="42">
        <f>J128+I128+H128+G128+F128+E128+K128</f>
        <v>0</v>
      </c>
      <c r="M128" s="42">
        <f>L128*D128</f>
        <v>0</v>
      </c>
      <c r="N128" s="43"/>
      <c r="O128" s="5"/>
      <c r="P128"/>
      <c r="Q128" s="345"/>
      <c r="R128" s="466"/>
    </row>
    <row r="129" spans="1:18" ht="15" customHeight="1" x14ac:dyDescent="0.3">
      <c r="A129" s="74"/>
      <c r="B129" s="39"/>
      <c r="C129" s="40">
        <v>28</v>
      </c>
      <c r="D129" s="466">
        <v>115</v>
      </c>
      <c r="E129" s="40"/>
      <c r="F129" s="40"/>
      <c r="G129" s="40"/>
      <c r="H129" s="40"/>
      <c r="I129" s="40"/>
      <c r="J129" s="40"/>
      <c r="K129" s="40"/>
      <c r="L129" s="42">
        <f>J129+I129+H129+G129+F129+E129+K129</f>
        <v>0</v>
      </c>
      <c r="M129" s="42">
        <f>L129*D129</f>
        <v>0</v>
      </c>
      <c r="N129" s="43"/>
      <c r="O129" s="5"/>
      <c r="P129"/>
      <c r="Q129" s="345"/>
      <c r="R129" s="466"/>
    </row>
    <row r="130" spans="1:18" ht="15" customHeight="1" thickBot="1" x14ac:dyDescent="0.35">
      <c r="A130" s="74"/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48"/>
      <c r="M130" s="48"/>
      <c r="N130" s="49"/>
      <c r="O130" s="5"/>
      <c r="P130"/>
      <c r="Q130" s="345"/>
      <c r="R130" s="466"/>
    </row>
    <row r="131" spans="1:18" ht="15" customHeight="1" x14ac:dyDescent="0.3">
      <c r="A131" s="25" t="s">
        <v>321</v>
      </c>
      <c r="B131" s="26" t="s">
        <v>38</v>
      </c>
      <c r="C131" s="27"/>
      <c r="D131" s="466">
        <v>0</v>
      </c>
      <c r="E131" s="29" t="s">
        <v>15</v>
      </c>
      <c r="F131" s="29" t="s">
        <v>16</v>
      </c>
      <c r="G131" s="29" t="s">
        <v>29</v>
      </c>
      <c r="H131" s="73" t="s">
        <v>30</v>
      </c>
      <c r="I131" s="75"/>
      <c r="J131" s="75"/>
      <c r="K131" s="75"/>
      <c r="L131" s="35">
        <f>L132+L133+L134+L135+L136</f>
        <v>0</v>
      </c>
      <c r="M131" s="36"/>
      <c r="N131" s="37"/>
      <c r="O131" s="5"/>
      <c r="P131"/>
      <c r="Q131" s="345"/>
      <c r="R131" s="466"/>
    </row>
    <row r="132" spans="1:18" ht="15" customHeight="1" x14ac:dyDescent="0.3">
      <c r="A132" s="38"/>
      <c r="B132" s="39"/>
      <c r="C132" s="40">
        <v>20</v>
      </c>
      <c r="D132" s="466">
        <v>55</v>
      </c>
      <c r="E132" s="40"/>
      <c r="F132" s="40"/>
      <c r="G132" s="40"/>
      <c r="H132" s="40"/>
      <c r="I132" s="46"/>
      <c r="J132" s="46"/>
      <c r="K132" s="46"/>
      <c r="L132" s="42">
        <f>J132+I132+H132+G132+F132+E132+K132</f>
        <v>0</v>
      </c>
      <c r="M132" s="42">
        <f>L132*D132</f>
        <v>0</v>
      </c>
      <c r="N132" s="43"/>
      <c r="O132" s="5"/>
      <c r="P132"/>
      <c r="Q132" s="345"/>
      <c r="R132" s="466"/>
    </row>
    <row r="133" spans="1:18" ht="15" customHeight="1" x14ac:dyDescent="0.3">
      <c r="A133" s="38"/>
      <c r="B133" s="39"/>
      <c r="C133" s="40">
        <v>22</v>
      </c>
      <c r="D133" s="466">
        <v>55</v>
      </c>
      <c r="E133" s="40"/>
      <c r="F133" s="40"/>
      <c r="G133" s="40"/>
      <c r="H133" s="40"/>
      <c r="I133" s="46"/>
      <c r="J133" s="46"/>
      <c r="K133" s="46"/>
      <c r="L133" s="42">
        <f>J133+I133+H133+G133+F133+E133+K133</f>
        <v>0</v>
      </c>
      <c r="M133" s="42">
        <f>L133*D133</f>
        <v>0</v>
      </c>
      <c r="N133" s="43"/>
      <c r="O133" s="5"/>
      <c r="P133"/>
      <c r="Q133" s="345"/>
      <c r="R133" s="466"/>
    </row>
    <row r="134" spans="1:18" ht="15" hidden="1" customHeight="1" x14ac:dyDescent="0.3">
      <c r="A134" s="38"/>
      <c r="B134" s="39"/>
      <c r="C134" s="40">
        <v>24</v>
      </c>
      <c r="D134" s="466">
        <v>55</v>
      </c>
      <c r="E134" s="40"/>
      <c r="F134" s="40"/>
      <c r="G134" s="40"/>
      <c r="H134" s="40"/>
      <c r="I134" s="46"/>
      <c r="J134" s="46"/>
      <c r="K134" s="46"/>
      <c r="L134" s="42">
        <f>J134+I134+H134+G134+F134+E134+K134</f>
        <v>0</v>
      </c>
      <c r="M134" s="42">
        <f>L134*D134</f>
        <v>0</v>
      </c>
      <c r="N134" s="43"/>
      <c r="O134" s="5"/>
      <c r="P134"/>
      <c r="Q134" s="345"/>
      <c r="R134" s="466"/>
    </row>
    <row r="135" spans="1:18" ht="15" hidden="1" customHeight="1" x14ac:dyDescent="0.3">
      <c r="A135" s="38"/>
      <c r="B135" s="39"/>
      <c r="C135" s="40">
        <v>26</v>
      </c>
      <c r="D135" s="466">
        <v>67</v>
      </c>
      <c r="E135" s="40"/>
      <c r="F135" s="40"/>
      <c r="G135" s="40"/>
      <c r="H135" s="40"/>
      <c r="I135" s="46"/>
      <c r="J135" s="46"/>
      <c r="K135" s="46"/>
      <c r="L135" s="42">
        <f>J135+I135+H135+G135+F135+E135+K135</f>
        <v>0</v>
      </c>
      <c r="M135" s="42">
        <f>L135*D135</f>
        <v>0</v>
      </c>
      <c r="N135" s="43"/>
      <c r="O135" s="5"/>
      <c r="P135"/>
      <c r="Q135" s="345"/>
      <c r="R135" s="466"/>
    </row>
    <row r="136" spans="1:18" ht="15" hidden="1" customHeight="1" x14ac:dyDescent="0.3">
      <c r="A136" s="38"/>
      <c r="B136" s="39"/>
      <c r="C136" s="40">
        <v>28</v>
      </c>
      <c r="D136" s="466">
        <v>67</v>
      </c>
      <c r="E136" s="40"/>
      <c r="F136" s="40"/>
      <c r="G136" s="40"/>
      <c r="H136" s="40"/>
      <c r="I136" s="46"/>
      <c r="J136" s="46"/>
      <c r="K136" s="46"/>
      <c r="L136" s="42">
        <f>J136+I136+H136+G136+F136+E136+K136</f>
        <v>0</v>
      </c>
      <c r="M136" s="42">
        <f>L136*D136</f>
        <v>0</v>
      </c>
      <c r="N136" s="43"/>
      <c r="O136" s="5"/>
      <c r="P136"/>
      <c r="Q136" s="345"/>
      <c r="R136" s="466"/>
    </row>
    <row r="137" spans="1:18" ht="15.6" hidden="1" customHeight="1" x14ac:dyDescent="0.3">
      <c r="A137" s="38"/>
      <c r="B137" s="45"/>
      <c r="C137" s="46"/>
      <c r="D137" s="466">
        <v>0</v>
      </c>
      <c r="E137" s="46"/>
      <c r="F137" s="46"/>
      <c r="G137" s="46"/>
      <c r="H137" s="46"/>
      <c r="I137" s="46"/>
      <c r="J137" s="46"/>
      <c r="K137" s="46"/>
      <c r="L137" s="48"/>
      <c r="M137" s="48"/>
      <c r="N137" s="49"/>
      <c r="O137" s="5"/>
      <c r="P137"/>
      <c r="Q137" s="345"/>
      <c r="R137" s="466"/>
    </row>
    <row r="138" spans="1:18" ht="15.6" hidden="1" customHeight="1" x14ac:dyDescent="0.3">
      <c r="A138" s="25" t="s">
        <v>322</v>
      </c>
      <c r="B138" s="26" t="s">
        <v>191</v>
      </c>
      <c r="C138" s="27"/>
      <c r="D138" s="466">
        <v>0</v>
      </c>
      <c r="E138" s="29" t="s">
        <v>15</v>
      </c>
      <c r="F138" s="29" t="s">
        <v>29</v>
      </c>
      <c r="G138" s="73" t="s">
        <v>30</v>
      </c>
      <c r="H138" s="75"/>
      <c r="I138" s="75"/>
      <c r="J138" s="75"/>
      <c r="K138" s="75"/>
      <c r="L138" s="35">
        <f>L139+L140+L141+L142+L143</f>
        <v>0</v>
      </c>
      <c r="M138" s="36"/>
      <c r="N138" s="37"/>
      <c r="O138" s="5"/>
      <c r="P138"/>
      <c r="Q138" s="345"/>
      <c r="R138" s="466"/>
    </row>
    <row r="139" spans="1:18" ht="15.6" hidden="1" customHeight="1" x14ac:dyDescent="0.3">
      <c r="A139" s="38"/>
      <c r="B139" s="39"/>
      <c r="C139" s="40">
        <v>20</v>
      </c>
      <c r="D139" s="466">
        <v>95</v>
      </c>
      <c r="E139" s="40"/>
      <c r="F139" s="53"/>
      <c r="G139" s="53"/>
      <c r="H139" s="46"/>
      <c r="I139" s="46"/>
      <c r="J139" s="46"/>
      <c r="K139" s="46"/>
      <c r="L139" s="42">
        <f>J139+I139+H139+G139+F139+E139+K139</f>
        <v>0</v>
      </c>
      <c r="M139" s="42">
        <f>L139*D139</f>
        <v>0</v>
      </c>
      <c r="N139" s="43"/>
      <c r="O139" s="5"/>
      <c r="P139"/>
      <c r="Q139" s="345"/>
      <c r="R139" s="466"/>
    </row>
    <row r="140" spans="1:18" ht="14.4" hidden="1" customHeight="1" thickBot="1" x14ac:dyDescent="0.35">
      <c r="A140" s="38"/>
      <c r="B140" s="39"/>
      <c r="C140" s="40">
        <v>22</v>
      </c>
      <c r="D140" s="466">
        <v>95</v>
      </c>
      <c r="E140" s="40"/>
      <c r="F140" s="53"/>
      <c r="G140" s="53"/>
      <c r="H140" s="46"/>
      <c r="I140" s="46"/>
      <c r="J140" s="46"/>
      <c r="K140" s="46"/>
      <c r="L140" s="42">
        <f>J140+I140+H140+G140+F140+E140+K140</f>
        <v>0</v>
      </c>
      <c r="M140" s="42">
        <f>L140*D140</f>
        <v>0</v>
      </c>
      <c r="N140" s="43"/>
      <c r="O140" s="5"/>
      <c r="P140"/>
      <c r="Q140" s="345"/>
      <c r="R140" s="466"/>
    </row>
    <row r="141" spans="1:18" ht="15.6" customHeight="1" x14ac:dyDescent="0.3">
      <c r="A141" s="38"/>
      <c r="B141" s="39"/>
      <c r="C141" s="40">
        <v>24</v>
      </c>
      <c r="D141" s="466">
        <v>95</v>
      </c>
      <c r="E141" s="40"/>
      <c r="F141" s="53"/>
      <c r="G141" s="53"/>
      <c r="H141" s="46"/>
      <c r="I141" s="46"/>
      <c r="J141" s="46"/>
      <c r="K141" s="46"/>
      <c r="L141" s="42">
        <f>J141+I141+H141+G141+F141+E141+K141</f>
        <v>0</v>
      </c>
      <c r="M141" s="42">
        <f>L141*D141</f>
        <v>0</v>
      </c>
      <c r="N141" s="43"/>
      <c r="O141" s="5"/>
      <c r="P141"/>
      <c r="Q141" s="345"/>
      <c r="R141" s="466"/>
    </row>
    <row r="142" spans="1:18" ht="15.6" customHeight="1" x14ac:dyDescent="0.3">
      <c r="A142" s="38"/>
      <c r="B142" s="39"/>
      <c r="C142" s="40">
        <v>26</v>
      </c>
      <c r="D142" s="466">
        <v>108</v>
      </c>
      <c r="E142" s="40"/>
      <c r="F142" s="53"/>
      <c r="G142" s="53"/>
      <c r="H142" s="46"/>
      <c r="I142" s="46"/>
      <c r="J142" s="46"/>
      <c r="K142" s="46"/>
      <c r="L142" s="42">
        <f>J142+I142+H142+G142+F142+E142+K142</f>
        <v>0</v>
      </c>
      <c r="M142" s="42">
        <f>L142*D142</f>
        <v>0</v>
      </c>
      <c r="N142" s="43"/>
      <c r="O142" s="5"/>
      <c r="P142"/>
      <c r="Q142" s="345"/>
      <c r="R142" s="466"/>
    </row>
    <row r="143" spans="1:18" ht="15.6" customHeight="1" x14ac:dyDescent="0.3">
      <c r="A143" s="38"/>
      <c r="B143" s="39"/>
      <c r="C143" s="40">
        <v>28</v>
      </c>
      <c r="D143" s="466">
        <v>108</v>
      </c>
      <c r="E143" s="40"/>
      <c r="F143" s="53"/>
      <c r="G143" s="53"/>
      <c r="H143" s="46"/>
      <c r="I143" s="46"/>
      <c r="J143" s="46"/>
      <c r="K143" s="46"/>
      <c r="L143" s="42">
        <f>J143+I143+H143+G143+F143+E143+K143</f>
        <v>0</v>
      </c>
      <c r="M143" s="42">
        <f>L143*D143</f>
        <v>0</v>
      </c>
      <c r="N143" s="43"/>
      <c r="O143" s="5"/>
      <c r="P143"/>
      <c r="Q143" s="345"/>
      <c r="R143" s="466"/>
    </row>
    <row r="144" spans="1:18" ht="15.6" customHeight="1" thickBot="1" x14ac:dyDescent="0.35">
      <c r="A144" s="38"/>
      <c r="B144" s="45"/>
      <c r="C144" s="46"/>
      <c r="D144" s="466">
        <v>0</v>
      </c>
      <c r="E144" s="46"/>
      <c r="F144" s="46"/>
      <c r="G144" s="46"/>
      <c r="H144" s="46"/>
      <c r="I144" s="46"/>
      <c r="J144" s="46"/>
      <c r="K144" s="46"/>
      <c r="L144" s="48"/>
      <c r="M144" s="48"/>
      <c r="N144" s="49"/>
      <c r="O144" s="5"/>
      <c r="P144"/>
      <c r="Q144" s="345"/>
      <c r="R144" s="466"/>
    </row>
    <row r="145" spans="1:18" ht="15.6" customHeight="1" x14ac:dyDescent="0.3">
      <c r="A145" s="25" t="s">
        <v>323</v>
      </c>
      <c r="B145" s="26" t="s">
        <v>96</v>
      </c>
      <c r="C145" s="27"/>
      <c r="D145" s="466">
        <v>0</v>
      </c>
      <c r="E145" s="29" t="s">
        <v>15</v>
      </c>
      <c r="F145" s="29" t="s">
        <v>29</v>
      </c>
      <c r="G145" s="73" t="s">
        <v>30</v>
      </c>
      <c r="H145" s="75"/>
      <c r="I145" s="75"/>
      <c r="J145" s="75"/>
      <c r="K145" s="75"/>
      <c r="L145" s="35">
        <f>L146+L147+L148+L149+L150</f>
        <v>0</v>
      </c>
      <c r="M145" s="36"/>
      <c r="N145" s="37"/>
      <c r="O145" s="5"/>
      <c r="P145"/>
      <c r="Q145" s="345"/>
      <c r="R145" s="466"/>
    </row>
    <row r="146" spans="1:18" ht="15.6" customHeight="1" x14ac:dyDescent="0.3">
      <c r="A146" s="38"/>
      <c r="B146" s="39"/>
      <c r="C146" s="40">
        <v>20</v>
      </c>
      <c r="D146" s="466">
        <v>95</v>
      </c>
      <c r="E146" s="53"/>
      <c r="F146" s="53"/>
      <c r="G146" s="53"/>
      <c r="H146" s="46"/>
      <c r="I146" s="46"/>
      <c r="J146" s="46"/>
      <c r="K146" s="46"/>
      <c r="L146" s="42">
        <f>J146+I146+H146+G146+F146+E146+K146</f>
        <v>0</v>
      </c>
      <c r="M146" s="42">
        <f>L146*D146</f>
        <v>0</v>
      </c>
      <c r="N146" s="43"/>
      <c r="O146" s="5"/>
      <c r="P146"/>
      <c r="Q146" s="345"/>
      <c r="R146" s="466"/>
    </row>
    <row r="147" spans="1:18" ht="15.6" customHeight="1" x14ac:dyDescent="0.3">
      <c r="A147" s="38"/>
      <c r="B147" s="39"/>
      <c r="C147" s="40">
        <v>22</v>
      </c>
      <c r="D147" s="466">
        <v>95</v>
      </c>
      <c r="E147" s="53"/>
      <c r="F147" s="53"/>
      <c r="G147" s="53"/>
      <c r="H147" s="46"/>
      <c r="I147" s="46"/>
      <c r="J147" s="46"/>
      <c r="K147" s="46"/>
      <c r="L147" s="42">
        <f>J147+I147+H147+G147+F147+E147+K147</f>
        <v>0</v>
      </c>
      <c r="M147" s="42">
        <f>L147*D147</f>
        <v>0</v>
      </c>
      <c r="N147" s="43"/>
      <c r="O147" s="5"/>
      <c r="P147"/>
      <c r="Q147" s="345"/>
      <c r="R147" s="466"/>
    </row>
    <row r="148" spans="1:18" ht="15.6" customHeight="1" x14ac:dyDescent="0.3">
      <c r="A148" s="38"/>
      <c r="B148" s="39"/>
      <c r="C148" s="40">
        <v>24</v>
      </c>
      <c r="D148" s="466">
        <v>95</v>
      </c>
      <c r="E148" s="53"/>
      <c r="F148" s="53"/>
      <c r="G148" s="53"/>
      <c r="H148" s="46"/>
      <c r="I148" s="46"/>
      <c r="J148" s="46"/>
      <c r="K148" s="46"/>
      <c r="L148" s="42">
        <f>J148+I148+H148+G148+F148+E148+K148</f>
        <v>0</v>
      </c>
      <c r="M148" s="42">
        <f>L148*D148</f>
        <v>0</v>
      </c>
      <c r="N148" s="43"/>
      <c r="O148" s="5"/>
      <c r="P148"/>
      <c r="Q148" s="345"/>
      <c r="R148" s="466"/>
    </row>
    <row r="149" spans="1:18" ht="15.6" customHeight="1" x14ac:dyDescent="0.3">
      <c r="A149" s="38"/>
      <c r="B149" s="39"/>
      <c r="C149" s="40">
        <v>26</v>
      </c>
      <c r="D149" s="466">
        <v>108</v>
      </c>
      <c r="E149" s="53"/>
      <c r="F149" s="53"/>
      <c r="G149" s="53"/>
      <c r="H149" s="46"/>
      <c r="I149" s="46"/>
      <c r="J149" s="46"/>
      <c r="K149" s="46"/>
      <c r="L149" s="42">
        <f>J149+I149+H149+G149+F149+E149+K149</f>
        <v>0</v>
      </c>
      <c r="M149" s="42">
        <f>L149*D149</f>
        <v>0</v>
      </c>
      <c r="N149" s="43"/>
      <c r="O149" s="5"/>
      <c r="P149"/>
      <c r="Q149" s="345"/>
      <c r="R149" s="466"/>
    </row>
    <row r="150" spans="1:18" ht="15.6" customHeight="1" x14ac:dyDescent="0.3">
      <c r="A150" s="38"/>
      <c r="B150" s="39"/>
      <c r="C150" s="40">
        <v>28</v>
      </c>
      <c r="D150" s="466">
        <v>108</v>
      </c>
      <c r="E150" s="53"/>
      <c r="F150" s="53"/>
      <c r="G150" s="53"/>
      <c r="H150" s="46"/>
      <c r="I150" s="46"/>
      <c r="J150" s="46"/>
      <c r="K150" s="46"/>
      <c r="L150" s="42">
        <f>J150+I150+H150+G150+F150+E150+K150</f>
        <v>0</v>
      </c>
      <c r="M150" s="42">
        <f>L150*D150</f>
        <v>0</v>
      </c>
      <c r="N150" s="43"/>
      <c r="O150" s="5"/>
      <c r="P150"/>
      <c r="Q150" s="345"/>
      <c r="R150" s="466"/>
    </row>
    <row r="151" spans="1:18" ht="15.6" customHeight="1" thickBot="1" x14ac:dyDescent="0.35">
      <c r="A151" s="38"/>
      <c r="B151" s="45"/>
      <c r="C151" s="46"/>
      <c r="D151" s="466">
        <v>0</v>
      </c>
      <c r="E151" s="46"/>
      <c r="F151" s="46"/>
      <c r="G151" s="46"/>
      <c r="H151" s="46"/>
      <c r="I151" s="46"/>
      <c r="J151" s="46"/>
      <c r="K151" s="46"/>
      <c r="L151" s="48"/>
      <c r="M151" s="48"/>
      <c r="N151" s="49"/>
      <c r="O151" s="5"/>
      <c r="P151"/>
      <c r="Q151" s="345"/>
      <c r="R151" s="466"/>
    </row>
    <row r="152" spans="1:18" ht="15.6" customHeight="1" x14ac:dyDescent="0.3">
      <c r="A152" s="25" t="s">
        <v>416</v>
      </c>
      <c r="B152" s="26" t="s">
        <v>415</v>
      </c>
      <c r="C152" s="27"/>
      <c r="D152" s="466">
        <v>0</v>
      </c>
      <c r="E152" s="29" t="s">
        <v>15</v>
      </c>
      <c r="F152" s="29" t="s">
        <v>29</v>
      </c>
      <c r="G152" s="73" t="s">
        <v>30</v>
      </c>
      <c r="H152" s="75"/>
      <c r="I152" s="75"/>
      <c r="J152" s="75"/>
      <c r="K152" s="75"/>
      <c r="L152" s="35">
        <f>L153+L154+L155+L156+L157</f>
        <v>0</v>
      </c>
      <c r="M152" s="36"/>
      <c r="N152" s="37"/>
      <c r="O152" s="5"/>
      <c r="P152"/>
      <c r="Q152" s="345"/>
      <c r="R152" s="466"/>
    </row>
    <row r="153" spans="1:18" ht="15.6" customHeight="1" x14ac:dyDescent="0.3">
      <c r="A153" s="38"/>
      <c r="B153" s="39"/>
      <c r="C153" s="53">
        <v>20</v>
      </c>
      <c r="D153" s="466">
        <v>95</v>
      </c>
      <c r="E153" s="53"/>
      <c r="F153" s="53"/>
      <c r="G153" s="53"/>
      <c r="H153" s="46"/>
      <c r="I153" s="46"/>
      <c r="J153" s="46"/>
      <c r="K153" s="46"/>
      <c r="L153" s="42">
        <f>J153+I153+H153+G153+F153+E153+K153</f>
        <v>0</v>
      </c>
      <c r="M153" s="42">
        <f>L153*D153</f>
        <v>0</v>
      </c>
      <c r="N153" s="43"/>
      <c r="O153" s="5"/>
      <c r="P153"/>
      <c r="Q153" s="345"/>
      <c r="R153" s="466"/>
    </row>
    <row r="154" spans="1:18" ht="15.6" customHeight="1" x14ac:dyDescent="0.3">
      <c r="A154" s="38"/>
      <c r="B154" s="39"/>
      <c r="C154" s="53">
        <v>22</v>
      </c>
      <c r="D154" s="466">
        <v>95</v>
      </c>
      <c r="E154" s="53"/>
      <c r="F154" s="53"/>
      <c r="G154" s="53"/>
      <c r="H154" s="46"/>
      <c r="I154" s="46"/>
      <c r="J154" s="46"/>
      <c r="K154" s="46"/>
      <c r="L154" s="42">
        <f>J154+I154+H154+G154+F154+E154+K154</f>
        <v>0</v>
      </c>
      <c r="M154" s="42">
        <f>L154*D154</f>
        <v>0</v>
      </c>
      <c r="N154" s="43"/>
      <c r="O154" s="5"/>
      <c r="P154"/>
      <c r="Q154" s="345"/>
      <c r="R154" s="466"/>
    </row>
    <row r="155" spans="1:18" ht="15.6" customHeight="1" x14ac:dyDescent="0.3">
      <c r="A155" s="38"/>
      <c r="B155" s="39"/>
      <c r="C155" s="53">
        <v>24</v>
      </c>
      <c r="D155" s="466">
        <v>95</v>
      </c>
      <c r="E155" s="53"/>
      <c r="F155" s="53"/>
      <c r="G155" s="53"/>
      <c r="H155" s="46"/>
      <c r="I155" s="46"/>
      <c r="J155" s="46"/>
      <c r="K155" s="46"/>
      <c r="L155" s="42">
        <f>J155+I155+H155+G155+F155+E155+K155</f>
        <v>0</v>
      </c>
      <c r="M155" s="42">
        <f>L155*D155</f>
        <v>0</v>
      </c>
      <c r="N155" s="43"/>
      <c r="O155" s="5"/>
      <c r="P155"/>
      <c r="Q155" s="345"/>
      <c r="R155" s="466"/>
    </row>
    <row r="156" spans="1:18" ht="15.6" customHeight="1" x14ac:dyDescent="0.3">
      <c r="A156" s="38"/>
      <c r="B156" s="39"/>
      <c r="C156" s="53">
        <v>26</v>
      </c>
      <c r="D156" s="466">
        <v>108</v>
      </c>
      <c r="E156" s="53"/>
      <c r="F156" s="53"/>
      <c r="G156" s="53"/>
      <c r="H156" s="46"/>
      <c r="I156" s="46"/>
      <c r="J156" s="46"/>
      <c r="K156" s="46"/>
      <c r="L156" s="42">
        <f>J156+I156+H156+G156+F156+E156+K156</f>
        <v>0</v>
      </c>
      <c r="M156" s="42">
        <f>L156*D156</f>
        <v>0</v>
      </c>
      <c r="N156" s="43"/>
      <c r="O156" s="5"/>
      <c r="P156"/>
      <c r="Q156" s="345"/>
      <c r="R156" s="466"/>
    </row>
    <row r="157" spans="1:18" ht="15.6" customHeight="1" x14ac:dyDescent="0.3">
      <c r="A157" s="38"/>
      <c r="B157" s="39"/>
      <c r="C157" s="53">
        <v>28</v>
      </c>
      <c r="D157" s="466">
        <v>108</v>
      </c>
      <c r="E157" s="53"/>
      <c r="F157" s="53"/>
      <c r="G157" s="53"/>
      <c r="H157" s="46"/>
      <c r="I157" s="46"/>
      <c r="J157" s="46"/>
      <c r="K157" s="46"/>
      <c r="L157" s="42">
        <f>J157+I157+H157+G157+F157+E157+K157</f>
        <v>0</v>
      </c>
      <c r="M157" s="42">
        <f>L157*D157</f>
        <v>0</v>
      </c>
      <c r="N157" s="43"/>
      <c r="O157" s="5"/>
      <c r="P157"/>
      <c r="Q157" s="345"/>
      <c r="R157" s="466"/>
    </row>
    <row r="158" spans="1:18" ht="15.6" customHeight="1" thickBot="1" x14ac:dyDescent="0.35">
      <c r="A158" s="38"/>
      <c r="B158" s="45"/>
      <c r="C158" s="46"/>
      <c r="D158" s="466">
        <v>0</v>
      </c>
      <c r="E158" s="46"/>
      <c r="F158" s="46"/>
      <c r="G158" s="46"/>
      <c r="H158" s="46"/>
      <c r="I158" s="46"/>
      <c r="J158" s="46"/>
      <c r="K158" s="46"/>
      <c r="L158" s="48"/>
      <c r="M158" s="48"/>
      <c r="N158" s="49"/>
      <c r="O158" s="5"/>
      <c r="P158"/>
      <c r="Q158" s="345"/>
      <c r="R158" s="466"/>
    </row>
    <row r="159" spans="1:18" ht="15.6" customHeight="1" x14ac:dyDescent="0.3">
      <c r="A159" s="25" t="s">
        <v>417</v>
      </c>
      <c r="B159" s="26" t="s">
        <v>365</v>
      </c>
      <c r="C159" s="27"/>
      <c r="D159" s="466">
        <v>0</v>
      </c>
      <c r="E159" s="29" t="s">
        <v>15</v>
      </c>
      <c r="F159" s="29" t="s">
        <v>29</v>
      </c>
      <c r="G159" s="73" t="s">
        <v>30</v>
      </c>
      <c r="H159" s="75"/>
      <c r="I159" s="75"/>
      <c r="J159" s="75"/>
      <c r="K159" s="75"/>
      <c r="L159" s="35">
        <f>L160+L161+L162+L163+L164</f>
        <v>0</v>
      </c>
      <c r="M159" s="36"/>
      <c r="N159" s="37"/>
      <c r="O159" s="5"/>
      <c r="P159"/>
      <c r="Q159" s="345"/>
      <c r="R159" s="466"/>
    </row>
    <row r="160" spans="1:18" ht="15.6" customHeight="1" x14ac:dyDescent="0.3">
      <c r="A160" s="38"/>
      <c r="B160" s="39"/>
      <c r="C160" s="53">
        <v>20</v>
      </c>
      <c r="D160" s="466">
        <v>95</v>
      </c>
      <c r="E160" s="53"/>
      <c r="F160" s="53"/>
      <c r="G160" s="53"/>
      <c r="H160" s="46"/>
      <c r="I160" s="46"/>
      <c r="J160" s="46"/>
      <c r="K160" s="46"/>
      <c r="L160" s="42">
        <f>J160+I160+H160+G160+F160+E160+K160</f>
        <v>0</v>
      </c>
      <c r="M160" s="42">
        <f>L160*D160</f>
        <v>0</v>
      </c>
      <c r="N160" s="43"/>
      <c r="O160" s="5"/>
      <c r="P160"/>
      <c r="Q160" s="345"/>
      <c r="R160" s="466"/>
    </row>
    <row r="161" spans="1:18" ht="15.6" customHeight="1" x14ac:dyDescent="0.3">
      <c r="A161" s="38"/>
      <c r="B161" s="39"/>
      <c r="C161" s="53">
        <v>22</v>
      </c>
      <c r="D161" s="466">
        <v>95</v>
      </c>
      <c r="E161" s="53"/>
      <c r="F161" s="53"/>
      <c r="G161" s="53"/>
      <c r="H161" s="46"/>
      <c r="I161" s="46"/>
      <c r="J161" s="46"/>
      <c r="K161" s="46"/>
      <c r="L161" s="42">
        <f>J161+I161+H161+G161+F161+E161+K161</f>
        <v>0</v>
      </c>
      <c r="M161" s="42">
        <f>L161*D161</f>
        <v>0</v>
      </c>
      <c r="N161" s="43"/>
      <c r="O161" s="5"/>
      <c r="P161"/>
      <c r="Q161" s="345"/>
      <c r="R161" s="466"/>
    </row>
    <row r="162" spans="1:18" ht="15.6" customHeight="1" x14ac:dyDescent="0.3">
      <c r="A162" s="38"/>
      <c r="B162" s="39"/>
      <c r="C162" s="53">
        <v>24</v>
      </c>
      <c r="D162" s="466">
        <v>95</v>
      </c>
      <c r="E162" s="53"/>
      <c r="F162" s="53"/>
      <c r="G162" s="53"/>
      <c r="H162" s="46"/>
      <c r="I162" s="46"/>
      <c r="J162" s="46"/>
      <c r="K162" s="46"/>
      <c r="L162" s="42">
        <f>J162+I162+H162+G162+F162+E162+K162</f>
        <v>0</v>
      </c>
      <c r="M162" s="42">
        <f>L162*D162</f>
        <v>0</v>
      </c>
      <c r="N162" s="43"/>
      <c r="O162" s="5"/>
      <c r="P162"/>
      <c r="Q162" s="345"/>
      <c r="R162" s="466"/>
    </row>
    <row r="163" spans="1:18" ht="15.6" customHeight="1" x14ac:dyDescent="0.3">
      <c r="A163" s="38"/>
      <c r="B163" s="39"/>
      <c r="C163" s="53">
        <v>26</v>
      </c>
      <c r="D163" s="466">
        <v>108</v>
      </c>
      <c r="E163" s="53"/>
      <c r="F163" s="53"/>
      <c r="G163" s="53"/>
      <c r="H163" s="46"/>
      <c r="I163" s="46"/>
      <c r="J163" s="46"/>
      <c r="K163" s="46"/>
      <c r="L163" s="42">
        <f>J163+I163+H163+G163+F163+E163+K163</f>
        <v>0</v>
      </c>
      <c r="M163" s="42">
        <f>L163*D163</f>
        <v>0</v>
      </c>
      <c r="N163" s="43"/>
      <c r="O163" s="5"/>
      <c r="P163"/>
      <c r="Q163" s="345"/>
      <c r="R163" s="466"/>
    </row>
    <row r="164" spans="1:18" ht="15.6" customHeight="1" x14ac:dyDescent="0.3">
      <c r="A164" s="38"/>
      <c r="B164" s="39"/>
      <c r="C164" s="53">
        <v>28</v>
      </c>
      <c r="D164" s="466">
        <v>108</v>
      </c>
      <c r="E164" s="53"/>
      <c r="F164" s="53"/>
      <c r="G164" s="53"/>
      <c r="H164" s="46"/>
      <c r="I164" s="46"/>
      <c r="J164" s="46"/>
      <c r="K164" s="46"/>
      <c r="L164" s="42">
        <f>J164+I164+H164+G164+F164+E164+K164</f>
        <v>0</v>
      </c>
      <c r="M164" s="42">
        <f>L164*D164</f>
        <v>0</v>
      </c>
      <c r="N164" s="43"/>
      <c r="O164" s="5"/>
      <c r="P164"/>
      <c r="Q164" s="345"/>
      <c r="R164" s="466"/>
    </row>
    <row r="165" spans="1:18" ht="15.6" customHeight="1" thickBot="1" x14ac:dyDescent="0.35">
      <c r="A165" s="38"/>
      <c r="B165" s="45"/>
      <c r="C165" s="46"/>
      <c r="D165" s="466">
        <v>0</v>
      </c>
      <c r="E165" s="46"/>
      <c r="F165" s="46"/>
      <c r="G165" s="46"/>
      <c r="H165" s="46"/>
      <c r="I165" s="46"/>
      <c r="J165" s="46"/>
      <c r="K165" s="46"/>
      <c r="L165" s="48"/>
      <c r="M165" s="48"/>
      <c r="N165" s="49"/>
      <c r="O165" s="5"/>
      <c r="P165"/>
      <c r="Q165" s="345"/>
      <c r="R165" s="466"/>
    </row>
    <row r="166" spans="1:18" ht="15.6" customHeight="1" x14ac:dyDescent="0.3">
      <c r="A166" s="25" t="s">
        <v>324</v>
      </c>
      <c r="B166" s="26" t="s">
        <v>38</v>
      </c>
      <c r="C166" s="27"/>
      <c r="D166" s="466">
        <v>0</v>
      </c>
      <c r="E166" s="29" t="s">
        <v>15</v>
      </c>
      <c r="F166" s="29" t="s">
        <v>16</v>
      </c>
      <c r="G166" s="29" t="s">
        <v>29</v>
      </c>
      <c r="H166" s="73" t="s">
        <v>30</v>
      </c>
      <c r="I166" s="75"/>
      <c r="J166" s="75"/>
      <c r="K166" s="75"/>
      <c r="L166" s="35">
        <f>L167+L168+L169+L170+L171</f>
        <v>0</v>
      </c>
      <c r="M166" s="36"/>
      <c r="N166" s="37"/>
      <c r="O166" s="5"/>
      <c r="P166"/>
      <c r="Q166" s="345"/>
      <c r="R166" s="466"/>
    </row>
    <row r="167" spans="1:18" ht="15.6" customHeight="1" x14ac:dyDescent="0.3">
      <c r="A167" s="38"/>
      <c r="B167" s="39"/>
      <c r="C167" s="53">
        <v>20</v>
      </c>
      <c r="D167" s="466">
        <v>60</v>
      </c>
      <c r="E167" s="53"/>
      <c r="F167" s="53"/>
      <c r="G167" s="53"/>
      <c r="H167" s="53"/>
      <c r="I167" s="46"/>
      <c r="J167" s="46"/>
      <c r="K167" s="46"/>
      <c r="L167" s="42">
        <f>J167+I167+H167+G167+F167+E167+K167</f>
        <v>0</v>
      </c>
      <c r="M167" s="42">
        <f>L167*D167</f>
        <v>0</v>
      </c>
      <c r="N167" s="43"/>
      <c r="O167" s="5"/>
      <c r="P167"/>
      <c r="Q167" s="345"/>
      <c r="R167" s="466"/>
    </row>
    <row r="168" spans="1:18" ht="15.6" customHeight="1" x14ac:dyDescent="0.3">
      <c r="A168" s="38"/>
      <c r="B168" s="39"/>
      <c r="C168" s="53">
        <v>22</v>
      </c>
      <c r="D168" s="466">
        <v>60</v>
      </c>
      <c r="E168" s="53"/>
      <c r="F168" s="53"/>
      <c r="G168" s="53"/>
      <c r="H168" s="53"/>
      <c r="I168" s="46"/>
      <c r="J168" s="46"/>
      <c r="K168" s="46"/>
      <c r="L168" s="42">
        <f>J168+I168+H168+G168+F168+E168+K168</f>
        <v>0</v>
      </c>
      <c r="M168" s="42">
        <f>L168*D168</f>
        <v>0</v>
      </c>
      <c r="N168" s="43"/>
      <c r="O168" s="5"/>
      <c r="P168"/>
      <c r="Q168" s="345"/>
      <c r="R168" s="466"/>
    </row>
    <row r="169" spans="1:18" ht="15.75" customHeight="1" x14ac:dyDescent="0.3">
      <c r="A169" s="38"/>
      <c r="B169" s="39"/>
      <c r="C169" s="53">
        <v>24</v>
      </c>
      <c r="D169" s="466">
        <v>60</v>
      </c>
      <c r="E169" s="53"/>
      <c r="F169" s="53"/>
      <c r="G169" s="53"/>
      <c r="H169" s="53"/>
      <c r="I169" s="46"/>
      <c r="J169" s="46"/>
      <c r="K169" s="46"/>
      <c r="L169" s="42">
        <f>J169+I169+H169+G169+F169+E169+K169</f>
        <v>0</v>
      </c>
      <c r="M169" s="42">
        <f>L169*D169</f>
        <v>0</v>
      </c>
      <c r="N169" s="43"/>
      <c r="O169" s="5"/>
      <c r="P169"/>
      <c r="Q169" s="345"/>
      <c r="R169" s="466"/>
    </row>
    <row r="170" spans="1:18" ht="14.25" customHeight="1" x14ac:dyDescent="0.3">
      <c r="A170" s="38"/>
      <c r="B170" s="39"/>
      <c r="C170" s="53">
        <v>26</v>
      </c>
      <c r="D170" s="466">
        <v>70</v>
      </c>
      <c r="E170" s="53"/>
      <c r="F170" s="53"/>
      <c r="G170" s="53"/>
      <c r="H170" s="53"/>
      <c r="I170" s="46"/>
      <c r="J170" s="46"/>
      <c r="K170" s="46"/>
      <c r="L170" s="42">
        <f>J170+I170+H170+G170+F170+E170+K170</f>
        <v>0</v>
      </c>
      <c r="M170" s="42">
        <f>L170*D170</f>
        <v>0</v>
      </c>
      <c r="N170" s="43"/>
      <c r="O170" s="5"/>
      <c r="P170"/>
      <c r="Q170" s="345"/>
      <c r="R170" s="466"/>
    </row>
    <row r="171" spans="1:18" ht="14.25" customHeight="1" x14ac:dyDescent="0.3">
      <c r="A171" s="38"/>
      <c r="B171" s="39"/>
      <c r="C171" s="53">
        <v>28</v>
      </c>
      <c r="D171" s="466">
        <v>70</v>
      </c>
      <c r="E171" s="53"/>
      <c r="F171" s="53"/>
      <c r="G171" s="53"/>
      <c r="H171" s="53"/>
      <c r="I171" s="46"/>
      <c r="J171" s="46"/>
      <c r="K171" s="46"/>
      <c r="L171" s="42">
        <f>J171+I171+H171+G171+F171+E171+K171</f>
        <v>0</v>
      </c>
      <c r="M171" s="42">
        <f>L171*D171</f>
        <v>0</v>
      </c>
      <c r="N171" s="43"/>
      <c r="O171" s="5"/>
      <c r="P171"/>
      <c r="Q171" s="345"/>
      <c r="R171" s="466"/>
    </row>
    <row r="172" spans="1:18" ht="14.25" customHeight="1" thickBot="1" x14ac:dyDescent="0.35">
      <c r="A172" s="76"/>
      <c r="B172" s="68"/>
      <c r="C172" s="69"/>
      <c r="D172" s="466">
        <v>0</v>
      </c>
      <c r="E172" s="69"/>
      <c r="F172" s="69"/>
      <c r="G172" s="69"/>
      <c r="H172" s="69"/>
      <c r="I172" s="69"/>
      <c r="J172" s="69"/>
      <c r="K172" s="69"/>
      <c r="L172" s="71"/>
      <c r="M172" s="71"/>
      <c r="N172" s="72"/>
      <c r="O172" s="5"/>
      <c r="P172"/>
      <c r="Q172" s="345"/>
      <c r="R172" s="466"/>
    </row>
    <row r="173" spans="1:18" ht="14.4" customHeight="1" x14ac:dyDescent="0.3">
      <c r="A173" s="25" t="s">
        <v>418</v>
      </c>
      <c r="B173" s="26" t="s">
        <v>365</v>
      </c>
      <c r="C173" s="27"/>
      <c r="D173" s="466">
        <v>0</v>
      </c>
      <c r="E173" s="29" t="s">
        <v>15</v>
      </c>
      <c r="F173" s="29" t="s">
        <v>29</v>
      </c>
      <c r="G173" s="73" t="s">
        <v>30</v>
      </c>
      <c r="H173" s="75"/>
      <c r="I173" s="75"/>
      <c r="J173" s="75"/>
      <c r="K173" s="75"/>
      <c r="L173" s="35">
        <f>L174+L175+L176+L177+L178</f>
        <v>0</v>
      </c>
      <c r="M173" s="36"/>
      <c r="N173" s="37"/>
      <c r="O173" s="5"/>
      <c r="P173"/>
      <c r="Q173" s="345"/>
      <c r="R173" s="466"/>
    </row>
    <row r="174" spans="1:18" ht="14.4" customHeight="1" x14ac:dyDescent="0.3">
      <c r="A174" s="38"/>
      <c r="B174" s="39"/>
      <c r="C174" s="53">
        <v>20</v>
      </c>
      <c r="D174" s="466">
        <v>86</v>
      </c>
      <c r="E174" s="53"/>
      <c r="F174" s="53"/>
      <c r="G174" s="53"/>
      <c r="H174" s="46"/>
      <c r="I174" s="46"/>
      <c r="J174" s="46"/>
      <c r="K174" s="46"/>
      <c r="L174" s="42">
        <f>J174+I174+H174+G174+F174+E174+K174</f>
        <v>0</v>
      </c>
      <c r="M174" s="42">
        <f>L174*D174</f>
        <v>0</v>
      </c>
      <c r="N174" s="43"/>
      <c r="O174" s="5"/>
      <c r="P174"/>
      <c r="Q174" s="345"/>
      <c r="R174" s="466"/>
    </row>
    <row r="175" spans="1:18" ht="14.4" customHeight="1" x14ac:dyDescent="0.3">
      <c r="A175" s="38"/>
      <c r="B175" s="39"/>
      <c r="C175" s="53">
        <v>22</v>
      </c>
      <c r="D175" s="466">
        <v>86</v>
      </c>
      <c r="E175" s="53"/>
      <c r="F175" s="53"/>
      <c r="G175" s="53"/>
      <c r="H175" s="46"/>
      <c r="I175" s="46"/>
      <c r="J175" s="46"/>
      <c r="K175" s="46"/>
      <c r="L175" s="42">
        <f>J175+I175+H175+G175+F175+E175+K175</f>
        <v>0</v>
      </c>
      <c r="M175" s="42">
        <f>L175*D175</f>
        <v>0</v>
      </c>
      <c r="N175" s="43"/>
      <c r="O175" s="5"/>
      <c r="P175"/>
      <c r="Q175" s="345"/>
      <c r="R175" s="466"/>
    </row>
    <row r="176" spans="1:18" ht="14.4" customHeight="1" x14ac:dyDescent="0.3">
      <c r="A176" s="38"/>
      <c r="B176" s="39"/>
      <c r="C176" s="53">
        <v>24</v>
      </c>
      <c r="D176" s="466">
        <v>86</v>
      </c>
      <c r="E176" s="53"/>
      <c r="F176" s="53"/>
      <c r="G176" s="53"/>
      <c r="H176" s="46"/>
      <c r="I176" s="46"/>
      <c r="J176" s="46"/>
      <c r="K176" s="46"/>
      <c r="L176" s="42">
        <f>J176+I176+H176+G176+F176+E176+K176</f>
        <v>0</v>
      </c>
      <c r="M176" s="42">
        <f>L176*D176</f>
        <v>0</v>
      </c>
      <c r="N176" s="43"/>
      <c r="O176" s="5"/>
      <c r="P176"/>
      <c r="Q176" s="345"/>
      <c r="R176" s="466"/>
    </row>
    <row r="177" spans="1:18" ht="14.4" customHeight="1" x14ac:dyDescent="0.3">
      <c r="A177" s="38"/>
      <c r="B177" s="39"/>
      <c r="C177" s="53">
        <v>26</v>
      </c>
      <c r="D177" s="466">
        <v>99</v>
      </c>
      <c r="E177" s="53"/>
      <c r="F177" s="53"/>
      <c r="G177" s="53"/>
      <c r="H177" s="46"/>
      <c r="I177" s="46"/>
      <c r="J177" s="46"/>
      <c r="K177" s="46"/>
      <c r="L177" s="42">
        <f>J177+I177+H177+G177+F177+E177+K177</f>
        <v>0</v>
      </c>
      <c r="M177" s="42">
        <f>L177*D177</f>
        <v>0</v>
      </c>
      <c r="N177" s="43"/>
      <c r="O177" s="5"/>
      <c r="P177"/>
      <c r="Q177" s="345"/>
      <c r="R177" s="466"/>
    </row>
    <row r="178" spans="1:18" ht="14.4" customHeight="1" x14ac:dyDescent="0.3">
      <c r="A178" s="38"/>
      <c r="B178" s="39"/>
      <c r="C178" s="53">
        <v>28</v>
      </c>
      <c r="D178" s="466">
        <v>99</v>
      </c>
      <c r="E178" s="53"/>
      <c r="F178" s="53"/>
      <c r="G178" s="53"/>
      <c r="H178" s="46"/>
      <c r="I178" s="46"/>
      <c r="J178" s="46"/>
      <c r="K178" s="46"/>
      <c r="L178" s="42">
        <f>J178+I178+H178+G178+F178+E178+K178</f>
        <v>0</v>
      </c>
      <c r="M178" s="42">
        <f>L178*D178</f>
        <v>0</v>
      </c>
      <c r="N178" s="43"/>
      <c r="O178" s="5"/>
      <c r="P178"/>
      <c r="Q178" s="345"/>
      <c r="R178" s="466"/>
    </row>
    <row r="179" spans="1:18" ht="14.4" customHeight="1" thickBot="1" x14ac:dyDescent="0.35">
      <c r="A179" s="76"/>
      <c r="B179" s="68"/>
      <c r="C179" s="69"/>
      <c r="D179" s="466">
        <v>0</v>
      </c>
      <c r="E179" s="69"/>
      <c r="F179" s="69"/>
      <c r="G179" s="69"/>
      <c r="H179" s="69"/>
      <c r="I179" s="69"/>
      <c r="J179" s="69"/>
      <c r="K179" s="69"/>
      <c r="L179" s="71"/>
      <c r="M179" s="71"/>
      <c r="N179" s="72"/>
      <c r="O179" s="5"/>
      <c r="P179"/>
      <c r="Q179" s="345"/>
      <c r="R179" s="466"/>
    </row>
    <row r="180" spans="1:18" ht="14.4" customHeight="1" x14ac:dyDescent="0.3">
      <c r="A180" s="25" t="s">
        <v>325</v>
      </c>
      <c r="B180" s="26" t="s">
        <v>191</v>
      </c>
      <c r="C180" s="27"/>
      <c r="D180" s="466">
        <v>0</v>
      </c>
      <c r="E180" s="29" t="s">
        <v>15</v>
      </c>
      <c r="F180" s="29" t="s">
        <v>29</v>
      </c>
      <c r="G180" s="73" t="s">
        <v>30</v>
      </c>
      <c r="H180" s="75"/>
      <c r="I180" s="75"/>
      <c r="J180" s="75"/>
      <c r="K180" s="75"/>
      <c r="L180" s="35">
        <f>L181+L182+L183+L184+L185</f>
        <v>0</v>
      </c>
      <c r="M180" s="36"/>
      <c r="N180" s="37"/>
      <c r="O180" s="5"/>
      <c r="P180"/>
      <c r="Q180" s="345"/>
      <c r="R180" s="466"/>
    </row>
    <row r="181" spans="1:18" ht="14.4" customHeight="1" x14ac:dyDescent="0.3">
      <c r="A181" s="38"/>
      <c r="B181" s="39"/>
      <c r="C181" s="40">
        <v>20</v>
      </c>
      <c r="D181" s="466">
        <v>86</v>
      </c>
      <c r="E181" s="40"/>
      <c r="F181" s="40"/>
      <c r="G181" s="40"/>
      <c r="H181" s="46"/>
      <c r="I181" s="46"/>
      <c r="J181" s="46"/>
      <c r="K181" s="46"/>
      <c r="L181" s="42">
        <f>J181+I181+H181+G181+F181+E181+K181</f>
        <v>0</v>
      </c>
      <c r="M181" s="42">
        <f>L181*D181</f>
        <v>0</v>
      </c>
      <c r="N181" s="43"/>
      <c r="O181" s="5"/>
      <c r="P181"/>
      <c r="Q181" s="345"/>
      <c r="R181" s="466"/>
    </row>
    <row r="182" spans="1:18" ht="14.4" customHeight="1" x14ac:dyDescent="0.3">
      <c r="A182" s="38"/>
      <c r="B182" s="39"/>
      <c r="C182" s="40">
        <v>22</v>
      </c>
      <c r="D182" s="466">
        <v>86</v>
      </c>
      <c r="E182" s="40"/>
      <c r="F182" s="40"/>
      <c r="G182" s="40"/>
      <c r="H182" s="46"/>
      <c r="I182" s="46"/>
      <c r="J182" s="46"/>
      <c r="K182" s="46"/>
      <c r="L182" s="42">
        <f>J182+I182+H182+G182+F182+E182+K182</f>
        <v>0</v>
      </c>
      <c r="M182" s="42">
        <f>L182*D182</f>
        <v>0</v>
      </c>
      <c r="N182" s="43"/>
      <c r="O182" s="5"/>
      <c r="P182"/>
      <c r="Q182" s="345"/>
      <c r="R182" s="466"/>
    </row>
    <row r="183" spans="1:18" ht="14.4" customHeight="1" x14ac:dyDescent="0.3">
      <c r="A183" s="38"/>
      <c r="B183" s="39"/>
      <c r="C183" s="40">
        <v>24</v>
      </c>
      <c r="D183" s="466">
        <v>86</v>
      </c>
      <c r="E183" s="40"/>
      <c r="F183" s="40"/>
      <c r="G183" s="40"/>
      <c r="H183" s="46"/>
      <c r="I183" s="46"/>
      <c r="J183" s="46"/>
      <c r="K183" s="46"/>
      <c r="L183" s="42">
        <f>J183+I183+H183+G183+F183+E183+K183</f>
        <v>0</v>
      </c>
      <c r="M183" s="42">
        <f>L183*D183</f>
        <v>0</v>
      </c>
      <c r="N183" s="43"/>
      <c r="O183" s="5"/>
      <c r="P183"/>
      <c r="Q183" s="345"/>
      <c r="R183" s="466"/>
    </row>
    <row r="184" spans="1:18" ht="14.4" customHeight="1" x14ac:dyDescent="0.3">
      <c r="A184" s="38"/>
      <c r="B184" s="39"/>
      <c r="C184" s="40">
        <v>26</v>
      </c>
      <c r="D184" s="466">
        <v>99</v>
      </c>
      <c r="E184" s="40"/>
      <c r="F184" s="40"/>
      <c r="G184" s="40"/>
      <c r="H184" s="46"/>
      <c r="I184" s="46"/>
      <c r="J184" s="46"/>
      <c r="K184" s="46"/>
      <c r="L184" s="42">
        <f>J184+I184+H184+G184+F184+E184+K184</f>
        <v>0</v>
      </c>
      <c r="M184" s="42">
        <f>L184*D184</f>
        <v>0</v>
      </c>
      <c r="N184" s="43"/>
      <c r="O184" s="5"/>
      <c r="P184"/>
      <c r="Q184" s="345"/>
      <c r="R184" s="466"/>
    </row>
    <row r="185" spans="1:18" ht="14.4" customHeight="1" x14ac:dyDescent="0.3">
      <c r="A185" s="38"/>
      <c r="B185" s="39"/>
      <c r="C185" s="40">
        <v>28</v>
      </c>
      <c r="D185" s="466">
        <v>99</v>
      </c>
      <c r="E185" s="40"/>
      <c r="F185" s="40"/>
      <c r="G185" s="40"/>
      <c r="H185" s="46"/>
      <c r="I185" s="46"/>
      <c r="J185" s="46"/>
      <c r="K185" s="46"/>
      <c r="L185" s="42">
        <f>J185+I185+H185+G185+F185+E185+K185</f>
        <v>0</v>
      </c>
      <c r="M185" s="42">
        <f>L185*D185</f>
        <v>0</v>
      </c>
      <c r="N185" s="43"/>
      <c r="O185" s="5"/>
      <c r="P185"/>
      <c r="Q185" s="345"/>
      <c r="R185" s="466"/>
    </row>
    <row r="186" spans="1:18" ht="14.4" customHeight="1" thickBot="1" x14ac:dyDescent="0.35">
      <c r="A186" s="76"/>
      <c r="B186" s="68"/>
      <c r="C186" s="69"/>
      <c r="D186" s="466">
        <v>0</v>
      </c>
      <c r="E186" s="69"/>
      <c r="F186" s="69"/>
      <c r="G186" s="69"/>
      <c r="H186" s="69"/>
      <c r="I186" s="69"/>
      <c r="J186" s="69"/>
      <c r="K186" s="69"/>
      <c r="L186" s="71"/>
      <c r="M186" s="71"/>
      <c r="N186" s="72"/>
      <c r="O186" s="5"/>
      <c r="P186"/>
      <c r="Q186" s="345"/>
      <c r="R186" s="466"/>
    </row>
    <row r="187" spans="1:18" ht="14.4" customHeight="1" x14ac:dyDescent="0.3">
      <c r="A187" s="25" t="s">
        <v>574</v>
      </c>
      <c r="B187" s="26" t="s">
        <v>14</v>
      </c>
      <c r="C187" s="27"/>
      <c r="D187" s="466">
        <v>0</v>
      </c>
      <c r="E187" s="29" t="s">
        <v>40</v>
      </c>
      <c r="F187" s="29" t="s">
        <v>41</v>
      </c>
      <c r="G187" s="75"/>
      <c r="H187" s="75"/>
      <c r="I187" s="75"/>
      <c r="J187" s="75"/>
      <c r="K187" s="75"/>
      <c r="L187" s="35">
        <f>L188+L189+L190+L191+L192</f>
        <v>0</v>
      </c>
      <c r="M187" s="36"/>
      <c r="N187" s="37"/>
      <c r="O187" s="5"/>
      <c r="P187"/>
      <c r="Q187" s="345"/>
      <c r="R187" s="466"/>
    </row>
    <row r="188" spans="1:18" ht="14.4" customHeight="1" x14ac:dyDescent="0.3">
      <c r="A188" s="38"/>
      <c r="B188" s="39"/>
      <c r="C188" s="53">
        <v>20</v>
      </c>
      <c r="D188" s="466">
        <v>135</v>
      </c>
      <c r="E188" s="53"/>
      <c r="F188" s="53"/>
      <c r="G188" s="46"/>
      <c r="H188" s="46"/>
      <c r="I188" s="46"/>
      <c r="J188" s="46"/>
      <c r="K188" s="46"/>
      <c r="L188" s="42">
        <f>J188+I188+H188+G188+F188+E188+K188</f>
        <v>0</v>
      </c>
      <c r="M188" s="42">
        <f>L188*D188</f>
        <v>0</v>
      </c>
      <c r="N188" s="43"/>
      <c r="O188" s="5"/>
      <c r="P188"/>
      <c r="Q188" s="345"/>
      <c r="R188" s="466"/>
    </row>
    <row r="189" spans="1:18" ht="14.4" customHeight="1" x14ac:dyDescent="0.3">
      <c r="A189" s="38"/>
      <c r="B189" s="39"/>
      <c r="C189" s="53">
        <v>22</v>
      </c>
      <c r="D189" s="466">
        <v>135</v>
      </c>
      <c r="E189" s="53"/>
      <c r="F189" s="53"/>
      <c r="G189" s="46"/>
      <c r="H189" s="46"/>
      <c r="I189" s="46"/>
      <c r="J189" s="46"/>
      <c r="K189" s="46"/>
      <c r="L189" s="42">
        <f>J189+I189+H189+G189+F189+E189+K189</f>
        <v>0</v>
      </c>
      <c r="M189" s="42">
        <f>L189*D189</f>
        <v>0</v>
      </c>
      <c r="N189" s="43"/>
      <c r="O189" s="5"/>
      <c r="P189"/>
      <c r="Q189" s="345"/>
      <c r="R189" s="466"/>
    </row>
    <row r="190" spans="1:18" ht="14.4" customHeight="1" x14ac:dyDescent="0.3">
      <c r="A190" s="38"/>
      <c r="B190" s="39"/>
      <c r="C190" s="53">
        <v>24</v>
      </c>
      <c r="D190" s="466">
        <v>135</v>
      </c>
      <c r="E190" s="53"/>
      <c r="F190" s="53"/>
      <c r="G190" s="46"/>
      <c r="H190" s="46"/>
      <c r="I190" s="46"/>
      <c r="J190" s="46"/>
      <c r="K190" s="46"/>
      <c r="L190" s="42">
        <f>J190+I190+H190+G190+F190+E190+K190</f>
        <v>0</v>
      </c>
      <c r="M190" s="42">
        <f>L190*D190</f>
        <v>0</v>
      </c>
      <c r="N190" s="43"/>
      <c r="O190" s="5"/>
      <c r="P190"/>
      <c r="Q190" s="345"/>
      <c r="R190" s="466"/>
    </row>
    <row r="191" spans="1:18" ht="14.4" customHeight="1" x14ac:dyDescent="0.3">
      <c r="A191" s="38"/>
      <c r="B191" s="39"/>
      <c r="C191" s="53">
        <v>26</v>
      </c>
      <c r="D191" s="466">
        <v>150</v>
      </c>
      <c r="E191" s="53"/>
      <c r="F191" s="53"/>
      <c r="G191" s="46"/>
      <c r="H191" s="46"/>
      <c r="I191" s="46"/>
      <c r="J191" s="46"/>
      <c r="K191" s="46"/>
      <c r="L191" s="42">
        <f>J191+I191+H191+G191+F191+E191+K191</f>
        <v>0</v>
      </c>
      <c r="M191" s="42">
        <f>L191*D191</f>
        <v>0</v>
      </c>
      <c r="N191" s="43"/>
      <c r="O191" s="5"/>
      <c r="P191"/>
      <c r="Q191" s="345"/>
      <c r="R191" s="466"/>
    </row>
    <row r="192" spans="1:18" ht="14.4" customHeight="1" x14ac:dyDescent="0.3">
      <c r="A192" s="38"/>
      <c r="B192" s="39"/>
      <c r="C192" s="53">
        <v>28</v>
      </c>
      <c r="D192" s="466">
        <v>150</v>
      </c>
      <c r="E192" s="53"/>
      <c r="F192" s="53"/>
      <c r="G192" s="46"/>
      <c r="H192" s="46"/>
      <c r="I192" s="46"/>
      <c r="J192" s="46"/>
      <c r="K192" s="46"/>
      <c r="L192" s="42">
        <f>J192+I192+H192+G192+F192+E192+K192</f>
        <v>0</v>
      </c>
      <c r="M192" s="42">
        <f>L192*D192</f>
        <v>0</v>
      </c>
      <c r="N192" s="43"/>
      <c r="O192" s="5"/>
      <c r="P192"/>
      <c r="Q192" s="345"/>
      <c r="R192" s="466"/>
    </row>
    <row r="193" spans="1:18" ht="14.4" customHeight="1" thickBot="1" x14ac:dyDescent="0.35">
      <c r="A193" s="38"/>
      <c r="B193" s="45"/>
      <c r="C193" s="46"/>
      <c r="D193" s="466">
        <v>0</v>
      </c>
      <c r="E193" s="46"/>
      <c r="F193" s="46"/>
      <c r="G193" s="46"/>
      <c r="H193" s="46"/>
      <c r="I193" s="46"/>
      <c r="J193" s="46"/>
      <c r="K193" s="46"/>
      <c r="L193" s="48"/>
      <c r="M193" s="48"/>
      <c r="N193" s="49"/>
      <c r="O193" s="5"/>
      <c r="P193"/>
      <c r="Q193" s="345"/>
      <c r="R193" s="466"/>
    </row>
    <row r="194" spans="1:18" ht="14.4" customHeight="1" thickBot="1" x14ac:dyDescent="0.35">
      <c r="A194" s="25" t="s">
        <v>570</v>
      </c>
      <c r="B194" s="26" t="s">
        <v>14</v>
      </c>
      <c r="C194" s="27"/>
      <c r="D194" s="466">
        <v>0</v>
      </c>
      <c r="E194" s="398" t="s">
        <v>43</v>
      </c>
      <c r="F194" s="357" t="s">
        <v>37</v>
      </c>
      <c r="G194" s="75"/>
      <c r="H194" s="75"/>
      <c r="I194" s="75"/>
      <c r="J194" s="75"/>
      <c r="K194" s="75"/>
      <c r="L194" s="35">
        <f>L195+L196+L197+L198+L199</f>
        <v>0</v>
      </c>
      <c r="M194" s="36"/>
      <c r="N194" s="37"/>
      <c r="O194" s="5"/>
      <c r="P194"/>
      <c r="Q194" s="345"/>
      <c r="R194" s="466"/>
    </row>
    <row r="195" spans="1:18" ht="14.4" customHeight="1" thickTop="1" x14ac:dyDescent="0.3">
      <c r="A195" s="38"/>
      <c r="B195" s="39"/>
      <c r="C195" s="53">
        <v>20</v>
      </c>
      <c r="D195" s="466">
        <v>145</v>
      </c>
      <c r="E195" s="53"/>
      <c r="F195" s="53"/>
      <c r="G195" s="46"/>
      <c r="H195" s="46"/>
      <c r="I195" s="46"/>
      <c r="J195" s="46"/>
      <c r="K195" s="46"/>
      <c r="L195" s="42">
        <f>J195+I195+H195+G195+F195+E195+K195</f>
        <v>0</v>
      </c>
      <c r="M195" s="42">
        <f>L195*D195</f>
        <v>0</v>
      </c>
      <c r="N195" s="43"/>
      <c r="O195" s="5"/>
      <c r="P195"/>
      <c r="Q195" s="345"/>
      <c r="R195" s="466"/>
    </row>
    <row r="196" spans="1:18" ht="14.4" customHeight="1" x14ac:dyDescent="0.3">
      <c r="A196" s="38"/>
      <c r="B196" s="39"/>
      <c r="C196" s="53">
        <v>22</v>
      </c>
      <c r="D196" s="466">
        <v>145</v>
      </c>
      <c r="E196" s="53"/>
      <c r="F196" s="53"/>
      <c r="G196" s="46"/>
      <c r="H196" s="46"/>
      <c r="I196" s="46"/>
      <c r="J196" s="46"/>
      <c r="K196" s="46"/>
      <c r="L196" s="42">
        <f>J196+I196+H196+G196+F196+E196+K196</f>
        <v>0</v>
      </c>
      <c r="M196" s="42">
        <f>L196*D196</f>
        <v>0</v>
      </c>
      <c r="N196" s="43"/>
      <c r="O196" s="5"/>
      <c r="P196"/>
      <c r="Q196" s="345"/>
      <c r="R196" s="466"/>
    </row>
    <row r="197" spans="1:18" ht="14.4" customHeight="1" x14ac:dyDescent="0.3">
      <c r="A197" s="38"/>
      <c r="B197" s="39"/>
      <c r="C197" s="53">
        <v>24</v>
      </c>
      <c r="D197" s="466">
        <v>145</v>
      </c>
      <c r="E197" s="53"/>
      <c r="F197" s="53"/>
      <c r="G197" s="46"/>
      <c r="H197" s="46"/>
      <c r="I197" s="46"/>
      <c r="J197" s="46"/>
      <c r="K197" s="46"/>
      <c r="L197" s="42">
        <f>J197+I197+H197+G197+F197+E197+K197</f>
        <v>0</v>
      </c>
      <c r="M197" s="42">
        <f>L197*D197</f>
        <v>0</v>
      </c>
      <c r="N197" s="43"/>
      <c r="O197" s="5"/>
      <c r="P197"/>
      <c r="Q197" s="345"/>
      <c r="R197" s="466"/>
    </row>
    <row r="198" spans="1:18" ht="14.4" customHeight="1" x14ac:dyDescent="0.3">
      <c r="A198" s="38"/>
      <c r="B198" s="39"/>
      <c r="C198" s="53">
        <v>26</v>
      </c>
      <c r="D198" s="466">
        <v>160</v>
      </c>
      <c r="E198" s="53"/>
      <c r="F198" s="53"/>
      <c r="G198" s="46"/>
      <c r="H198" s="46"/>
      <c r="I198" s="46"/>
      <c r="J198" s="46"/>
      <c r="K198" s="46"/>
      <c r="L198" s="42">
        <f>J198+I198+H198+G198+F198+E198+K198</f>
        <v>0</v>
      </c>
      <c r="M198" s="42">
        <f>L198*D198</f>
        <v>0</v>
      </c>
      <c r="N198" s="43"/>
      <c r="O198" s="5"/>
      <c r="P198"/>
      <c r="Q198" s="345"/>
      <c r="R198" s="466"/>
    </row>
    <row r="199" spans="1:18" ht="14.4" customHeight="1" x14ac:dyDescent="0.3">
      <c r="A199" s="38"/>
      <c r="B199" s="39"/>
      <c r="C199" s="53">
        <v>28</v>
      </c>
      <c r="D199" s="466">
        <v>160</v>
      </c>
      <c r="E199" s="53"/>
      <c r="F199" s="53"/>
      <c r="G199" s="46"/>
      <c r="H199" s="46"/>
      <c r="I199" s="46"/>
      <c r="J199" s="46"/>
      <c r="K199" s="46"/>
      <c r="L199" s="42">
        <f>J199+I199+H199+G199+F199+E199+K199</f>
        <v>0</v>
      </c>
      <c r="M199" s="42">
        <f>L199*D199</f>
        <v>0</v>
      </c>
      <c r="N199" s="43"/>
      <c r="O199" s="5"/>
      <c r="P199"/>
      <c r="Q199" s="345"/>
      <c r="R199" s="466"/>
    </row>
    <row r="200" spans="1:18" ht="14.4" customHeight="1" thickBot="1" x14ac:dyDescent="0.35">
      <c r="A200" s="38"/>
      <c r="B200" s="45"/>
      <c r="C200" s="46"/>
      <c r="D200" s="466">
        <v>0</v>
      </c>
      <c r="E200" s="46"/>
      <c r="F200" s="46"/>
      <c r="G200" s="46"/>
      <c r="H200" s="46"/>
      <c r="I200" s="46"/>
      <c r="J200" s="46"/>
      <c r="K200" s="46"/>
      <c r="L200" s="48"/>
      <c r="M200" s="48"/>
      <c r="N200" s="49"/>
      <c r="O200" s="5"/>
      <c r="P200"/>
      <c r="Q200" s="345"/>
      <c r="R200" s="466"/>
    </row>
    <row r="201" spans="1:18" ht="14.4" customHeight="1" thickBot="1" x14ac:dyDescent="0.35">
      <c r="A201" s="25" t="s">
        <v>569</v>
      </c>
      <c r="B201" s="26" t="s">
        <v>14</v>
      </c>
      <c r="C201" s="27"/>
      <c r="D201" s="466">
        <v>0</v>
      </c>
      <c r="E201" s="398" t="s">
        <v>218</v>
      </c>
      <c r="F201" s="75"/>
      <c r="G201" s="75"/>
      <c r="H201" s="75"/>
      <c r="I201" s="75"/>
      <c r="J201" s="75"/>
      <c r="K201" s="75"/>
      <c r="L201" s="35">
        <f>L202+L203+L204+L205+L206</f>
        <v>0</v>
      </c>
      <c r="M201" s="36"/>
      <c r="N201" s="37"/>
      <c r="O201" s="5"/>
      <c r="P201"/>
      <c r="Q201" s="345"/>
      <c r="R201" s="466"/>
    </row>
    <row r="202" spans="1:18" ht="14.4" customHeight="1" thickTop="1" x14ac:dyDescent="0.3">
      <c r="A202" s="38"/>
      <c r="B202" s="39"/>
      <c r="C202" s="53">
        <v>20</v>
      </c>
      <c r="D202" s="466">
        <v>140</v>
      </c>
      <c r="E202" s="326"/>
      <c r="F202" s="46"/>
      <c r="G202" s="46"/>
      <c r="H202" s="46"/>
      <c r="I202" s="46"/>
      <c r="J202" s="46"/>
      <c r="K202" s="46"/>
      <c r="L202" s="42">
        <f>J202+I202+H202+G202+F202+E202+K202</f>
        <v>0</v>
      </c>
      <c r="M202" s="42">
        <f>L202*D202</f>
        <v>0</v>
      </c>
      <c r="N202" s="43"/>
      <c r="O202" s="5"/>
      <c r="P202"/>
      <c r="Q202" s="345"/>
      <c r="R202" s="466"/>
    </row>
    <row r="203" spans="1:18" ht="14.4" customHeight="1" x14ac:dyDescent="0.3">
      <c r="A203" s="38"/>
      <c r="B203" s="39"/>
      <c r="C203" s="53">
        <v>22</v>
      </c>
      <c r="D203" s="466">
        <v>140</v>
      </c>
      <c r="E203" s="53"/>
      <c r="F203" s="46"/>
      <c r="G203" s="46"/>
      <c r="H203" s="46"/>
      <c r="I203" s="46"/>
      <c r="J203" s="46"/>
      <c r="K203" s="46"/>
      <c r="L203" s="42">
        <f>J203+I203+H203+G203+F203+E203+K203</f>
        <v>0</v>
      </c>
      <c r="M203" s="42">
        <f>L203*D203</f>
        <v>0</v>
      </c>
      <c r="N203" s="43"/>
      <c r="O203" s="5"/>
      <c r="P203"/>
      <c r="Q203" s="345"/>
      <c r="R203" s="466"/>
    </row>
    <row r="204" spans="1:18" ht="14.4" customHeight="1" x14ac:dyDescent="0.3">
      <c r="A204" s="38"/>
      <c r="B204" s="39"/>
      <c r="C204" s="53">
        <v>24</v>
      </c>
      <c r="D204" s="466">
        <v>140</v>
      </c>
      <c r="E204" s="53"/>
      <c r="F204" s="46"/>
      <c r="G204" s="46"/>
      <c r="H204" s="46"/>
      <c r="I204" s="46"/>
      <c r="J204" s="46"/>
      <c r="K204" s="46"/>
      <c r="L204" s="42">
        <f>J204+I204+H204+G204+F204+E204+K204</f>
        <v>0</v>
      </c>
      <c r="M204" s="42">
        <f>L204*D204</f>
        <v>0</v>
      </c>
      <c r="N204" s="43"/>
      <c r="O204" s="5"/>
      <c r="P204"/>
      <c r="Q204" s="345"/>
      <c r="R204" s="466"/>
    </row>
    <row r="205" spans="1:18" ht="14.4" customHeight="1" x14ac:dyDescent="0.3">
      <c r="A205" s="38"/>
      <c r="B205" s="39"/>
      <c r="C205" s="53">
        <v>26</v>
      </c>
      <c r="D205" s="466">
        <v>155</v>
      </c>
      <c r="E205" s="53"/>
      <c r="F205" s="46"/>
      <c r="G205" s="46"/>
      <c r="H205" s="46"/>
      <c r="I205" s="46"/>
      <c r="J205" s="46"/>
      <c r="K205" s="46"/>
      <c r="L205" s="42">
        <f>J205+I205+H205+G205+F205+E205+K205</f>
        <v>0</v>
      </c>
      <c r="M205" s="42">
        <f>L205*D205</f>
        <v>0</v>
      </c>
      <c r="N205" s="43"/>
      <c r="O205" s="5"/>
      <c r="P205"/>
      <c r="Q205" s="345"/>
      <c r="R205" s="466"/>
    </row>
    <row r="206" spans="1:18" ht="14.4" customHeight="1" x14ac:dyDescent="0.3">
      <c r="A206" s="38"/>
      <c r="B206" s="39"/>
      <c r="C206" s="53">
        <v>28</v>
      </c>
      <c r="D206" s="466">
        <v>155</v>
      </c>
      <c r="E206" s="53"/>
      <c r="F206" s="46"/>
      <c r="G206" s="46"/>
      <c r="H206" s="46"/>
      <c r="I206" s="46"/>
      <c r="J206" s="46"/>
      <c r="K206" s="46"/>
      <c r="L206" s="42">
        <f>J206+I206+H206+G206+F206+E206+K206</f>
        <v>0</v>
      </c>
      <c r="M206" s="42">
        <f>L206*D206</f>
        <v>0</v>
      </c>
      <c r="N206" s="43"/>
      <c r="O206" s="5"/>
      <c r="P206"/>
      <c r="Q206" s="345"/>
      <c r="R206" s="466"/>
    </row>
    <row r="207" spans="1:18" ht="14.4" customHeight="1" thickBot="1" x14ac:dyDescent="0.35">
      <c r="A207" s="38"/>
      <c r="B207" s="45"/>
      <c r="C207" s="46"/>
      <c r="D207" s="466">
        <v>0</v>
      </c>
      <c r="E207" s="46"/>
      <c r="F207" s="46"/>
      <c r="G207" s="46"/>
      <c r="H207" s="46"/>
      <c r="I207" s="46"/>
      <c r="J207" s="46"/>
      <c r="K207" s="46"/>
      <c r="L207" s="48"/>
      <c r="M207" s="48"/>
      <c r="N207" s="49"/>
      <c r="O207" s="5"/>
      <c r="P207"/>
      <c r="Q207" s="345"/>
      <c r="R207" s="466"/>
    </row>
    <row r="208" spans="1:18" ht="14.4" customHeight="1" x14ac:dyDescent="0.3">
      <c r="A208" s="25" t="s">
        <v>571</v>
      </c>
      <c r="B208" s="26" t="s">
        <v>14</v>
      </c>
      <c r="C208" s="27"/>
      <c r="D208" s="466">
        <v>0</v>
      </c>
      <c r="E208" s="29" t="s">
        <v>40</v>
      </c>
      <c r="F208" s="29" t="s">
        <v>41</v>
      </c>
      <c r="G208" s="75"/>
      <c r="H208" s="75"/>
      <c r="I208" s="75"/>
      <c r="J208" s="75"/>
      <c r="K208" s="75"/>
      <c r="L208" s="35">
        <f>L209+L210+L211+L212+L213</f>
        <v>0</v>
      </c>
      <c r="M208" s="36"/>
      <c r="N208" s="37"/>
      <c r="O208" s="5"/>
      <c r="P208"/>
      <c r="Q208" s="345"/>
      <c r="R208" s="466"/>
    </row>
    <row r="209" spans="1:18" ht="14.4" customHeight="1" x14ac:dyDescent="0.3">
      <c r="A209" s="38"/>
      <c r="B209" s="39"/>
      <c r="C209" s="53">
        <v>20</v>
      </c>
      <c r="D209" s="466">
        <v>125</v>
      </c>
      <c r="E209" s="53"/>
      <c r="F209" s="53"/>
      <c r="G209" s="46"/>
      <c r="H209" s="46"/>
      <c r="I209" s="46"/>
      <c r="J209" s="46"/>
      <c r="K209" s="46"/>
      <c r="L209" s="42">
        <f>J209+I209+H209+G209+F209+E209+K209</f>
        <v>0</v>
      </c>
      <c r="M209" s="42">
        <f>L209*D209</f>
        <v>0</v>
      </c>
      <c r="N209" s="43"/>
      <c r="O209" s="5"/>
      <c r="P209"/>
      <c r="Q209" s="345"/>
      <c r="R209" s="466"/>
    </row>
    <row r="210" spans="1:18" ht="14.4" customHeight="1" x14ac:dyDescent="0.3">
      <c r="A210" s="38"/>
      <c r="B210" s="39"/>
      <c r="C210" s="53">
        <v>22</v>
      </c>
      <c r="D210" s="466">
        <v>125</v>
      </c>
      <c r="E210" s="53"/>
      <c r="F210" s="53"/>
      <c r="G210" s="46"/>
      <c r="H210" s="46"/>
      <c r="I210" s="46"/>
      <c r="J210" s="46"/>
      <c r="K210" s="46"/>
      <c r="L210" s="42">
        <f>J210+I210+H210+G210+F210+E210+K210</f>
        <v>0</v>
      </c>
      <c r="M210" s="42">
        <f>L210*D210</f>
        <v>0</v>
      </c>
      <c r="N210" s="43"/>
      <c r="O210" s="5"/>
      <c r="P210"/>
      <c r="Q210" s="345"/>
      <c r="R210" s="466"/>
    </row>
    <row r="211" spans="1:18" ht="14.4" customHeight="1" x14ac:dyDescent="0.3">
      <c r="A211" s="38"/>
      <c r="B211" s="39"/>
      <c r="C211" s="53">
        <v>24</v>
      </c>
      <c r="D211" s="466">
        <v>125</v>
      </c>
      <c r="E211" s="53"/>
      <c r="F211" s="53"/>
      <c r="G211" s="46"/>
      <c r="H211" s="46"/>
      <c r="I211" s="46"/>
      <c r="J211" s="46"/>
      <c r="K211" s="46"/>
      <c r="L211" s="42">
        <f>J211+I211+H211+G211+F211+E211+K211</f>
        <v>0</v>
      </c>
      <c r="M211" s="42">
        <f>L211*D211</f>
        <v>0</v>
      </c>
      <c r="N211" s="43"/>
      <c r="O211" s="5"/>
      <c r="P211"/>
      <c r="Q211" s="345"/>
      <c r="R211" s="466"/>
    </row>
    <row r="212" spans="1:18" ht="14.4" customHeight="1" x14ac:dyDescent="0.3">
      <c r="A212" s="38"/>
      <c r="B212" s="39"/>
      <c r="C212" s="53">
        <v>26</v>
      </c>
      <c r="D212" s="466">
        <v>140</v>
      </c>
      <c r="E212" s="53"/>
      <c r="F212" s="53"/>
      <c r="G212" s="46"/>
      <c r="H212" s="46"/>
      <c r="I212" s="46"/>
      <c r="J212" s="46"/>
      <c r="K212" s="46"/>
      <c r="L212" s="42">
        <f>J212+I212+H212+G212+F212+E212+K212</f>
        <v>0</v>
      </c>
      <c r="M212" s="42">
        <f>L212*D212</f>
        <v>0</v>
      </c>
      <c r="N212" s="43"/>
      <c r="O212" s="5"/>
      <c r="P212"/>
      <c r="Q212" s="345"/>
      <c r="R212" s="466"/>
    </row>
    <row r="213" spans="1:18" ht="14.4" customHeight="1" x14ac:dyDescent="0.3">
      <c r="A213" s="38"/>
      <c r="B213" s="39"/>
      <c r="C213" s="53">
        <v>28</v>
      </c>
      <c r="D213" s="466">
        <v>140</v>
      </c>
      <c r="E213" s="53"/>
      <c r="F213" s="53"/>
      <c r="G213" s="46"/>
      <c r="H213" s="46"/>
      <c r="I213" s="46"/>
      <c r="J213" s="46"/>
      <c r="K213" s="46"/>
      <c r="L213" s="42">
        <f>J213+I213+H213+G213+F213+E213+K213</f>
        <v>0</v>
      </c>
      <c r="M213" s="42">
        <f>L213*D213</f>
        <v>0</v>
      </c>
      <c r="N213" s="43"/>
      <c r="O213" s="5"/>
      <c r="P213"/>
      <c r="Q213" s="345"/>
      <c r="R213" s="466"/>
    </row>
    <row r="214" spans="1:18" ht="14.4" customHeight="1" thickBot="1" x14ac:dyDescent="0.35">
      <c r="A214" s="38"/>
      <c r="B214" s="45"/>
      <c r="C214" s="46"/>
      <c r="D214" s="466">
        <v>0</v>
      </c>
      <c r="E214" s="46"/>
      <c r="F214" s="46"/>
      <c r="G214" s="46"/>
      <c r="H214" s="46"/>
      <c r="I214" s="46"/>
      <c r="J214" s="46"/>
      <c r="K214" s="46"/>
      <c r="L214" s="48"/>
      <c r="M214" s="48"/>
      <c r="N214" s="49"/>
      <c r="O214" s="5"/>
      <c r="P214"/>
      <c r="Q214" s="345"/>
      <c r="R214" s="466"/>
    </row>
    <row r="215" spans="1:18" ht="14.4" customHeight="1" x14ac:dyDescent="0.3">
      <c r="A215" s="25" t="s">
        <v>573</v>
      </c>
      <c r="B215" s="26" t="s">
        <v>14</v>
      </c>
      <c r="C215" s="27"/>
      <c r="D215" s="466">
        <v>0</v>
      </c>
      <c r="E215" s="29" t="s">
        <v>40</v>
      </c>
      <c r="F215" s="29" t="s">
        <v>41</v>
      </c>
      <c r="G215" s="75"/>
      <c r="H215" s="75"/>
      <c r="I215" s="75"/>
      <c r="J215" s="75"/>
      <c r="K215" s="75"/>
      <c r="L215" s="35">
        <f>L216+L217+L218+L219+L220</f>
        <v>0</v>
      </c>
      <c r="M215" s="36"/>
      <c r="N215" s="37"/>
      <c r="O215" s="5"/>
      <c r="P215"/>
      <c r="Q215" s="345"/>
      <c r="R215" s="466"/>
    </row>
    <row r="216" spans="1:18" ht="14.4" customHeight="1" x14ac:dyDescent="0.3">
      <c r="A216" s="38"/>
      <c r="B216" s="39"/>
      <c r="C216" s="53">
        <v>20</v>
      </c>
      <c r="D216" s="466">
        <v>132</v>
      </c>
      <c r="E216" s="53"/>
      <c r="F216" s="53"/>
      <c r="G216" s="46"/>
      <c r="H216" s="46"/>
      <c r="I216" s="46"/>
      <c r="J216" s="46"/>
      <c r="K216" s="46"/>
      <c r="L216" s="42">
        <f>J216+I216+H216+G216+F216+E216+K216</f>
        <v>0</v>
      </c>
      <c r="M216" s="42">
        <f>L216*D216</f>
        <v>0</v>
      </c>
      <c r="N216" s="43"/>
      <c r="O216" s="5"/>
      <c r="P216"/>
      <c r="Q216" s="345"/>
      <c r="R216" s="466"/>
    </row>
    <row r="217" spans="1:18" ht="14.4" customHeight="1" x14ac:dyDescent="0.3">
      <c r="A217" s="38"/>
      <c r="B217" s="39"/>
      <c r="C217" s="53">
        <v>22</v>
      </c>
      <c r="D217" s="466">
        <v>132</v>
      </c>
      <c r="E217" s="53"/>
      <c r="F217" s="53"/>
      <c r="G217" s="46"/>
      <c r="H217" s="46"/>
      <c r="I217" s="46"/>
      <c r="J217" s="46"/>
      <c r="K217" s="46"/>
      <c r="L217" s="42">
        <f>J217+I217+H217+G217+F217+E217+K217</f>
        <v>0</v>
      </c>
      <c r="M217" s="42">
        <f>L217*D217</f>
        <v>0</v>
      </c>
      <c r="N217" s="43"/>
      <c r="O217" s="5"/>
      <c r="P217"/>
      <c r="Q217" s="345"/>
      <c r="R217" s="466"/>
    </row>
    <row r="218" spans="1:18" ht="14.4" customHeight="1" x14ac:dyDescent="0.3">
      <c r="A218" s="38"/>
      <c r="B218" s="39"/>
      <c r="C218" s="53">
        <v>24</v>
      </c>
      <c r="D218" s="466">
        <v>132</v>
      </c>
      <c r="E218" s="53"/>
      <c r="F218" s="53"/>
      <c r="G218" s="46"/>
      <c r="H218" s="46"/>
      <c r="I218" s="46"/>
      <c r="J218" s="46"/>
      <c r="K218" s="46"/>
      <c r="L218" s="42">
        <f>J218+I218+H218+G218+F218+E218+K218</f>
        <v>0</v>
      </c>
      <c r="M218" s="42">
        <f>L218*D218</f>
        <v>0</v>
      </c>
      <c r="N218" s="43"/>
      <c r="O218" s="5"/>
      <c r="P218"/>
      <c r="Q218" s="345"/>
      <c r="R218" s="466"/>
    </row>
    <row r="219" spans="1:18" ht="14.4" customHeight="1" x14ac:dyDescent="0.3">
      <c r="A219" s="38"/>
      <c r="B219" s="39"/>
      <c r="C219" s="53">
        <v>26</v>
      </c>
      <c r="D219" s="466">
        <v>132</v>
      </c>
      <c r="E219" s="53"/>
      <c r="F219" s="53"/>
      <c r="G219" s="46"/>
      <c r="H219" s="46"/>
      <c r="I219" s="46"/>
      <c r="J219" s="46"/>
      <c r="K219" s="46"/>
      <c r="L219" s="42">
        <f>J219+I219+H219+G219+F219+E219+K219</f>
        <v>0</v>
      </c>
      <c r="M219" s="42">
        <f>L219*D219</f>
        <v>0</v>
      </c>
      <c r="N219" s="43"/>
      <c r="O219" s="5"/>
      <c r="P219"/>
      <c r="Q219" s="345"/>
      <c r="R219" s="466"/>
    </row>
    <row r="220" spans="1:18" ht="14.4" customHeight="1" x14ac:dyDescent="0.3">
      <c r="A220" s="38"/>
      <c r="B220" s="39"/>
      <c r="C220" s="53">
        <v>28</v>
      </c>
      <c r="D220" s="466">
        <v>132</v>
      </c>
      <c r="E220" s="53"/>
      <c r="F220" s="53"/>
      <c r="G220" s="46"/>
      <c r="H220" s="46"/>
      <c r="I220" s="46"/>
      <c r="J220" s="46"/>
      <c r="K220" s="46"/>
      <c r="L220" s="42">
        <f>J220+I220+H220+G220+F220+E220+K220</f>
        <v>0</v>
      </c>
      <c r="M220" s="42">
        <f>L220*D220</f>
        <v>0</v>
      </c>
      <c r="N220" s="43"/>
      <c r="O220" s="5"/>
      <c r="P220"/>
      <c r="Q220" s="345"/>
      <c r="R220" s="466"/>
    </row>
    <row r="221" spans="1:18" ht="14.4" customHeight="1" thickBot="1" x14ac:dyDescent="0.35">
      <c r="A221" s="38"/>
      <c r="B221" s="45"/>
      <c r="C221" s="46"/>
      <c r="D221" s="46"/>
      <c r="E221" s="46"/>
      <c r="F221" s="46"/>
      <c r="G221" s="46"/>
      <c r="H221" s="46"/>
      <c r="I221" s="46"/>
      <c r="J221" s="46"/>
      <c r="K221" s="46"/>
      <c r="L221" s="48"/>
      <c r="M221" s="48"/>
      <c r="N221" s="49"/>
      <c r="O221" s="5"/>
      <c r="P221"/>
      <c r="Q221" s="345"/>
      <c r="R221" s="466"/>
    </row>
    <row r="222" spans="1:18" ht="14.4" customHeight="1" x14ac:dyDescent="0.3">
      <c r="A222" s="25" t="s">
        <v>640</v>
      </c>
      <c r="B222" s="26" t="s">
        <v>14</v>
      </c>
      <c r="C222" s="27"/>
      <c r="D222" s="466">
        <v>0</v>
      </c>
      <c r="E222" s="29" t="s">
        <v>40</v>
      </c>
      <c r="F222" s="29" t="s">
        <v>41</v>
      </c>
      <c r="G222" s="75"/>
      <c r="H222" s="75"/>
      <c r="I222" s="75"/>
      <c r="J222" s="75"/>
      <c r="K222" s="75"/>
      <c r="L222" s="35">
        <f>L223+L224+L225+L226+L227</f>
        <v>0</v>
      </c>
      <c r="M222" s="36"/>
      <c r="N222" s="37"/>
      <c r="O222" s="5"/>
      <c r="P222"/>
      <c r="Q222" s="345"/>
      <c r="R222" s="466"/>
    </row>
    <row r="223" spans="1:18" ht="14.4" customHeight="1" x14ac:dyDescent="0.3">
      <c r="A223" s="38"/>
      <c r="B223" s="39"/>
      <c r="C223" s="53">
        <v>18</v>
      </c>
      <c r="D223" s="466">
        <v>155</v>
      </c>
      <c r="E223" s="53"/>
      <c r="F223" s="53"/>
      <c r="G223" s="46"/>
      <c r="H223" s="46"/>
      <c r="I223" s="46"/>
      <c r="J223" s="46"/>
      <c r="K223" s="46"/>
      <c r="L223" s="42">
        <f>J223+I223+H223+G223+F223+E223+K223</f>
        <v>0</v>
      </c>
      <c r="M223" s="42">
        <f>L223*D223</f>
        <v>0</v>
      </c>
      <c r="N223" s="43"/>
      <c r="O223" s="5"/>
      <c r="P223"/>
      <c r="Q223" s="345"/>
      <c r="R223" s="466"/>
    </row>
    <row r="224" spans="1:18" ht="14.4" customHeight="1" x14ac:dyDescent="0.3">
      <c r="A224" s="38"/>
      <c r="B224" s="39"/>
      <c r="C224" s="53">
        <v>20</v>
      </c>
      <c r="D224" s="466">
        <v>155</v>
      </c>
      <c r="E224" s="53"/>
      <c r="F224" s="53"/>
      <c r="G224" s="46"/>
      <c r="H224" s="46"/>
      <c r="I224" s="46"/>
      <c r="J224" s="46"/>
      <c r="K224" s="46"/>
      <c r="L224" s="42">
        <f>J224+I224+H224+G224+F224+E224+K224</f>
        <v>0</v>
      </c>
      <c r="M224" s="42">
        <f>L224*D224</f>
        <v>0</v>
      </c>
      <c r="N224" s="43"/>
      <c r="O224" s="5"/>
      <c r="P224"/>
      <c r="Q224" s="345"/>
      <c r="R224" s="466"/>
    </row>
    <row r="225" spans="1:18" ht="14.4" customHeight="1" x14ac:dyDescent="0.3">
      <c r="A225" s="38"/>
      <c r="B225" s="39"/>
      <c r="C225" s="53">
        <v>22</v>
      </c>
      <c r="D225" s="466">
        <v>175</v>
      </c>
      <c r="E225" s="53"/>
      <c r="F225" s="53"/>
      <c r="G225" s="46"/>
      <c r="H225" s="46"/>
      <c r="I225" s="46"/>
      <c r="J225" s="46"/>
      <c r="K225" s="46"/>
      <c r="L225" s="42">
        <f>J225+I225+H225+G225+F225+E225+K225</f>
        <v>0</v>
      </c>
      <c r="M225" s="42">
        <f>L225*D225</f>
        <v>0</v>
      </c>
      <c r="N225" s="43"/>
      <c r="O225" s="5"/>
      <c r="P225"/>
      <c r="Q225" s="345"/>
      <c r="R225" s="466"/>
    </row>
    <row r="226" spans="1:18" ht="14.4" customHeight="1" x14ac:dyDescent="0.3">
      <c r="A226" s="38"/>
      <c r="B226" s="39"/>
      <c r="C226" s="53">
        <v>24</v>
      </c>
      <c r="D226" s="466">
        <v>175</v>
      </c>
      <c r="E226" s="53"/>
      <c r="F226" s="53"/>
      <c r="G226" s="46"/>
      <c r="H226" s="46"/>
      <c r="I226" s="46"/>
      <c r="J226" s="46"/>
      <c r="K226" s="46"/>
      <c r="L226" s="42">
        <f>J226+I226+H226+G226+F226+E226+K226</f>
        <v>0</v>
      </c>
      <c r="M226" s="42">
        <f>L226*D226</f>
        <v>0</v>
      </c>
      <c r="N226" s="43"/>
      <c r="O226" s="5"/>
      <c r="P226"/>
      <c r="Q226" s="345"/>
      <c r="R226" s="466"/>
    </row>
    <row r="227" spans="1:18" ht="14.4" customHeight="1" x14ac:dyDescent="0.3">
      <c r="A227" s="38"/>
      <c r="B227" s="39"/>
      <c r="C227" s="53">
        <v>26</v>
      </c>
      <c r="D227" s="466">
        <v>132</v>
      </c>
      <c r="E227" s="53"/>
      <c r="F227" s="53"/>
      <c r="G227" s="46"/>
      <c r="H227" s="46"/>
      <c r="I227" s="46"/>
      <c r="J227" s="46"/>
      <c r="K227" s="46"/>
      <c r="L227" s="42">
        <f>J227+I227+H227+G227+F227+E227+K227</f>
        <v>0</v>
      </c>
      <c r="M227" s="42">
        <f>L227*D227</f>
        <v>0</v>
      </c>
      <c r="N227" s="43"/>
      <c r="O227" s="5"/>
      <c r="P227"/>
      <c r="Q227" s="345"/>
      <c r="R227" s="466"/>
    </row>
    <row r="228" spans="1:18" ht="14.4" customHeight="1" thickBot="1" x14ac:dyDescent="0.35">
      <c r="A228" s="38"/>
      <c r="B228" s="45"/>
      <c r="C228" s="46"/>
      <c r="D228" s="46"/>
      <c r="E228" s="46"/>
      <c r="F228" s="46"/>
      <c r="G228" s="46"/>
      <c r="H228" s="46"/>
      <c r="I228" s="46"/>
      <c r="J228" s="46"/>
      <c r="K228" s="46"/>
      <c r="L228" s="48"/>
      <c r="M228" s="48"/>
      <c r="N228" s="49"/>
      <c r="O228" s="5"/>
      <c r="P228"/>
      <c r="Q228" s="345"/>
      <c r="R228" s="466"/>
    </row>
    <row r="229" spans="1:18" ht="14.4" customHeight="1" x14ac:dyDescent="0.3">
      <c r="A229" s="25" t="s">
        <v>403</v>
      </c>
      <c r="B229" s="26" t="s">
        <v>14</v>
      </c>
      <c r="C229" s="27"/>
      <c r="D229" s="466">
        <v>0</v>
      </c>
      <c r="E229" s="29" t="s">
        <v>15</v>
      </c>
      <c r="F229" s="29" t="s">
        <v>30</v>
      </c>
      <c r="G229" s="29" t="s">
        <v>42</v>
      </c>
      <c r="H229" s="59"/>
      <c r="I229" s="59"/>
      <c r="J229" s="50"/>
      <c r="K229" s="50"/>
      <c r="L229" s="83">
        <f>L230+L231+L232+L233+L234</f>
        <v>0</v>
      </c>
      <c r="M229" s="36"/>
      <c r="N229" s="112"/>
      <c r="O229" s="5"/>
      <c r="P229"/>
      <c r="Q229" s="345"/>
      <c r="R229" s="466"/>
    </row>
    <row r="230" spans="1:18" ht="14.4" customHeight="1" x14ac:dyDescent="0.3">
      <c r="A230" s="77"/>
      <c r="B230" s="39"/>
      <c r="C230" s="53">
        <v>20</v>
      </c>
      <c r="D230" s="466">
        <v>104</v>
      </c>
      <c r="E230" s="53"/>
      <c r="F230" s="53"/>
      <c r="G230" s="53"/>
      <c r="H230" s="46"/>
      <c r="I230" s="46"/>
      <c r="J230" s="46"/>
      <c r="K230" s="46"/>
      <c r="L230" s="81">
        <f>J230+I230+H230+G230+F230+E230</f>
        <v>0</v>
      </c>
      <c r="M230" s="42">
        <f>L230*D230</f>
        <v>0</v>
      </c>
      <c r="N230" s="49"/>
      <c r="O230" s="5"/>
      <c r="P230"/>
      <c r="Q230" s="345"/>
      <c r="R230" s="466"/>
    </row>
    <row r="231" spans="1:18" ht="14.4" customHeight="1" x14ac:dyDescent="0.3">
      <c r="A231" s="77"/>
      <c r="B231" s="39"/>
      <c r="C231" s="53">
        <v>22</v>
      </c>
      <c r="D231" s="466">
        <v>104</v>
      </c>
      <c r="E231" s="53"/>
      <c r="F231" s="53"/>
      <c r="G231" s="53"/>
      <c r="H231" s="46"/>
      <c r="I231" s="46"/>
      <c r="J231" s="46"/>
      <c r="K231" s="46"/>
      <c r="L231" s="81">
        <f>J231+I231+H231+G231+F231+E231</f>
        <v>0</v>
      </c>
      <c r="M231" s="42">
        <f>L231*D231</f>
        <v>0</v>
      </c>
      <c r="N231" s="49"/>
      <c r="O231" s="5"/>
      <c r="P231"/>
      <c r="Q231" s="345"/>
      <c r="R231" s="466"/>
    </row>
    <row r="232" spans="1:18" ht="14.4" customHeight="1" x14ac:dyDescent="0.3">
      <c r="A232" s="77"/>
      <c r="B232" s="39"/>
      <c r="C232" s="53">
        <v>24</v>
      </c>
      <c r="D232" s="466">
        <v>104</v>
      </c>
      <c r="E232" s="53"/>
      <c r="F232" s="53"/>
      <c r="G232" s="53"/>
      <c r="H232" s="46"/>
      <c r="I232" s="46"/>
      <c r="J232" s="46"/>
      <c r="K232" s="46"/>
      <c r="L232" s="81">
        <f>J232+I232+H232+G232+F232+E232</f>
        <v>0</v>
      </c>
      <c r="M232" s="42">
        <f>L232*D232</f>
        <v>0</v>
      </c>
      <c r="N232" s="49"/>
      <c r="O232" s="5"/>
      <c r="P232"/>
      <c r="Q232" s="345"/>
      <c r="R232" s="466"/>
    </row>
    <row r="233" spans="1:18" ht="14.4" customHeight="1" x14ac:dyDescent="0.3">
      <c r="A233" s="77"/>
      <c r="B233" s="39"/>
      <c r="C233" s="53">
        <v>26</v>
      </c>
      <c r="D233" s="466">
        <v>120</v>
      </c>
      <c r="E233" s="53"/>
      <c r="F233" s="53"/>
      <c r="G233" s="53"/>
      <c r="H233" s="46"/>
      <c r="I233" s="46"/>
      <c r="J233" s="46"/>
      <c r="K233" s="46"/>
      <c r="L233" s="81">
        <f>J233+I233+H233+G233+F233+E233</f>
        <v>0</v>
      </c>
      <c r="M233" s="42">
        <f>L233*D233</f>
        <v>0</v>
      </c>
      <c r="N233" s="49"/>
      <c r="O233" s="5"/>
      <c r="P233"/>
      <c r="Q233" s="345"/>
      <c r="R233" s="466"/>
    </row>
    <row r="234" spans="1:18" ht="14.4" customHeight="1" x14ac:dyDescent="0.3">
      <c r="A234" s="77"/>
      <c r="B234" s="45"/>
      <c r="C234" s="46"/>
      <c r="D234" s="466">
        <v>0</v>
      </c>
      <c r="E234" s="46"/>
      <c r="F234" s="46"/>
      <c r="G234" s="46"/>
      <c r="H234" s="46"/>
      <c r="I234" s="46"/>
      <c r="J234" s="46"/>
      <c r="K234" s="46"/>
      <c r="L234" s="81">
        <f>J234+I234+H234+G234+F234+E234</f>
        <v>0</v>
      </c>
      <c r="M234" s="42">
        <f>L234*D234</f>
        <v>0</v>
      </c>
      <c r="N234" s="49"/>
      <c r="O234" s="5"/>
      <c r="P234"/>
      <c r="Q234" s="345"/>
      <c r="R234" s="466"/>
    </row>
    <row r="235" spans="1:18" ht="14.4" customHeight="1" thickBot="1" x14ac:dyDescent="0.35">
      <c r="A235" s="67"/>
      <c r="B235" s="68"/>
      <c r="C235" s="69"/>
      <c r="D235" s="466">
        <v>0</v>
      </c>
      <c r="E235" s="69"/>
      <c r="F235" s="69"/>
      <c r="G235" s="69"/>
      <c r="H235" s="69"/>
      <c r="I235" s="69"/>
      <c r="J235" s="69"/>
      <c r="K235" s="69"/>
      <c r="L235" s="82"/>
      <c r="M235" s="71"/>
      <c r="N235" s="72"/>
      <c r="O235" s="5"/>
      <c r="P235"/>
      <c r="Q235" s="345"/>
      <c r="R235" s="466"/>
    </row>
    <row r="236" spans="1:18" ht="14.4" customHeight="1" x14ac:dyDescent="0.3">
      <c r="A236" s="25" t="s">
        <v>404</v>
      </c>
      <c r="B236" s="26" t="s">
        <v>14</v>
      </c>
      <c r="C236" s="27"/>
      <c r="D236" s="466">
        <v>0</v>
      </c>
      <c r="E236" s="29" t="s">
        <v>15</v>
      </c>
      <c r="F236" s="29" t="s">
        <v>73</v>
      </c>
      <c r="G236" s="52" t="s">
        <v>386</v>
      </c>
      <c r="H236" s="29" t="s">
        <v>131</v>
      </c>
      <c r="I236" s="59"/>
      <c r="J236" s="50"/>
      <c r="K236" s="50"/>
      <c r="L236" s="83">
        <f>L237+L238+L239+L240+L241</f>
        <v>0</v>
      </c>
      <c r="M236" s="36"/>
      <c r="N236" s="112"/>
      <c r="O236" s="5"/>
      <c r="P236"/>
      <c r="Q236" s="345"/>
      <c r="R236" s="466"/>
    </row>
    <row r="237" spans="1:18" ht="14.4" customHeight="1" x14ac:dyDescent="0.3">
      <c r="A237" s="77"/>
      <c r="B237" s="39"/>
      <c r="C237" s="53">
        <v>20</v>
      </c>
      <c r="D237" s="466">
        <v>120</v>
      </c>
      <c r="E237" s="53"/>
      <c r="F237" s="53"/>
      <c r="G237" s="53"/>
      <c r="H237" s="53"/>
      <c r="I237" s="46"/>
      <c r="J237" s="46"/>
      <c r="K237" s="46"/>
      <c r="L237" s="81">
        <f>J237+I237+H237+G237+F237+E237</f>
        <v>0</v>
      </c>
      <c r="M237" s="42">
        <f>L237*D237</f>
        <v>0</v>
      </c>
      <c r="N237" s="49"/>
      <c r="O237" s="5"/>
      <c r="P237"/>
      <c r="Q237" s="345"/>
      <c r="R237" s="466"/>
    </row>
    <row r="238" spans="1:18" ht="14.4" customHeight="1" x14ac:dyDescent="0.3">
      <c r="A238" s="77"/>
      <c r="B238" s="39"/>
      <c r="C238" s="53">
        <v>22</v>
      </c>
      <c r="D238" s="466">
        <v>120</v>
      </c>
      <c r="E238" s="53"/>
      <c r="F238" s="53"/>
      <c r="G238" s="53"/>
      <c r="H238" s="53"/>
      <c r="I238" s="46"/>
      <c r="J238" s="46"/>
      <c r="K238" s="46"/>
      <c r="L238" s="81">
        <f>J238+I238+H238+G238+F238+E238</f>
        <v>0</v>
      </c>
      <c r="M238" s="42">
        <f>L238*D238</f>
        <v>0</v>
      </c>
      <c r="N238" s="49"/>
      <c r="O238" s="5"/>
      <c r="P238"/>
      <c r="Q238" s="345"/>
      <c r="R238" s="466"/>
    </row>
    <row r="239" spans="1:18" ht="14.4" customHeight="1" x14ac:dyDescent="0.3">
      <c r="A239" s="77"/>
      <c r="B239" s="39"/>
      <c r="C239" s="53">
        <v>24</v>
      </c>
      <c r="D239" s="466">
        <v>132</v>
      </c>
      <c r="E239" s="53"/>
      <c r="F239" s="53"/>
      <c r="G239" s="53"/>
      <c r="H239" s="53"/>
      <c r="I239" s="46"/>
      <c r="J239" s="46"/>
      <c r="K239" s="46"/>
      <c r="L239" s="81">
        <f>J239+I239+H239+G239+F239+E239</f>
        <v>0</v>
      </c>
      <c r="M239" s="42">
        <f>L239*D239</f>
        <v>0</v>
      </c>
      <c r="N239" s="49"/>
      <c r="O239" s="5"/>
      <c r="P239"/>
      <c r="Q239" s="345"/>
      <c r="R239" s="466"/>
    </row>
    <row r="240" spans="1:18" ht="14.4" customHeight="1" x14ac:dyDescent="0.3">
      <c r="A240" s="77"/>
      <c r="B240" s="39"/>
      <c r="C240" s="53">
        <v>26</v>
      </c>
      <c r="D240" s="466">
        <v>132</v>
      </c>
      <c r="E240" s="53"/>
      <c r="F240" s="53"/>
      <c r="G240" s="53"/>
      <c r="H240" s="53"/>
      <c r="I240" s="46"/>
      <c r="J240" s="46"/>
      <c r="K240" s="46"/>
      <c r="L240" s="81">
        <f>J240+I240+H240+G240+F240+E240</f>
        <v>0</v>
      </c>
      <c r="M240" s="42">
        <f>L240*D240</f>
        <v>0</v>
      </c>
      <c r="N240" s="49"/>
      <c r="O240" s="5"/>
      <c r="P240"/>
      <c r="Q240" s="345"/>
      <c r="R240" s="466"/>
    </row>
    <row r="241" spans="1:18" ht="14.4" customHeight="1" x14ac:dyDescent="0.3">
      <c r="A241" s="77"/>
      <c r="B241" s="45"/>
      <c r="C241" s="46"/>
      <c r="D241" s="466">
        <v>0</v>
      </c>
      <c r="E241" s="46"/>
      <c r="F241" s="46"/>
      <c r="G241" s="46"/>
      <c r="H241" s="46"/>
      <c r="I241" s="46"/>
      <c r="J241" s="46"/>
      <c r="K241" s="46"/>
      <c r="L241" s="81">
        <f>J241+I241+H241+G241+F241+E241</f>
        <v>0</v>
      </c>
      <c r="M241" s="42">
        <f>L241*D241</f>
        <v>0</v>
      </c>
      <c r="N241" s="49"/>
      <c r="O241" s="5"/>
      <c r="P241"/>
      <c r="Q241" s="345"/>
      <c r="R241" s="466"/>
    </row>
    <row r="242" spans="1:18" ht="14.4" customHeight="1" thickBot="1" x14ac:dyDescent="0.35">
      <c r="A242" s="67" t="s">
        <v>405</v>
      </c>
      <c r="B242" s="68"/>
      <c r="C242" s="69"/>
      <c r="D242" s="466">
        <v>0</v>
      </c>
      <c r="E242" s="69"/>
      <c r="F242" s="69"/>
      <c r="G242" s="69"/>
      <c r="H242" s="69"/>
      <c r="I242" s="69"/>
      <c r="J242" s="69"/>
      <c r="K242" s="69"/>
      <c r="L242" s="82"/>
      <c r="M242" s="71"/>
      <c r="N242" s="72"/>
      <c r="O242" s="5"/>
      <c r="P242"/>
      <c r="Q242" s="345"/>
      <c r="R242" s="466"/>
    </row>
    <row r="243" spans="1:18" ht="14.4" customHeight="1" x14ac:dyDescent="0.3">
      <c r="A243" s="38" t="s">
        <v>576</v>
      </c>
      <c r="B243" s="39" t="s">
        <v>14</v>
      </c>
      <c r="C243" s="40"/>
      <c r="D243" s="466">
        <v>0</v>
      </c>
      <c r="E243" s="78" t="s">
        <v>15</v>
      </c>
      <c r="F243" s="78" t="s">
        <v>16</v>
      </c>
      <c r="G243" s="84" t="s">
        <v>17</v>
      </c>
      <c r="H243" s="85" t="s">
        <v>18</v>
      </c>
      <c r="I243" s="86" t="s">
        <v>19</v>
      </c>
      <c r="J243" s="87" t="s">
        <v>20</v>
      </c>
      <c r="K243" s="80"/>
      <c r="L243" s="88">
        <f>L244+L245+L246+L247+L248</f>
        <v>0</v>
      </c>
      <c r="M243" s="42"/>
      <c r="N243" s="43"/>
      <c r="O243" s="5"/>
      <c r="P243"/>
      <c r="Q243" s="345"/>
      <c r="R243" s="466"/>
    </row>
    <row r="244" spans="1:18" ht="14.4" customHeight="1" x14ac:dyDescent="0.3">
      <c r="A244" s="38"/>
      <c r="B244" s="39"/>
      <c r="C244" s="40">
        <v>20</v>
      </c>
      <c r="D244" s="466">
        <v>135</v>
      </c>
      <c r="E244" s="40"/>
      <c r="F244" s="40"/>
      <c r="G244" s="40"/>
      <c r="H244" s="40"/>
      <c r="I244" s="40"/>
      <c r="J244" s="40"/>
      <c r="K244" s="46"/>
      <c r="L244" s="42">
        <f>J244+I244+H244+G244+F244+E244+K244</f>
        <v>0</v>
      </c>
      <c r="M244" s="42">
        <f>L244*D244</f>
        <v>0</v>
      </c>
      <c r="N244" s="43"/>
      <c r="O244" s="5"/>
      <c r="P244"/>
      <c r="Q244" s="345"/>
      <c r="R244" s="466"/>
    </row>
    <row r="245" spans="1:18" ht="14.4" customHeight="1" x14ac:dyDescent="0.3">
      <c r="A245" s="38"/>
      <c r="B245" s="39"/>
      <c r="C245" s="40">
        <v>22</v>
      </c>
      <c r="D245" s="466">
        <v>135</v>
      </c>
      <c r="E245" s="40"/>
      <c r="F245" s="40"/>
      <c r="G245" s="40"/>
      <c r="H245" s="40"/>
      <c r="I245" s="40"/>
      <c r="J245" s="40"/>
      <c r="K245" s="46"/>
      <c r="L245" s="42">
        <f>J245+I245+H245+G245+F245+E245+K245</f>
        <v>0</v>
      </c>
      <c r="M245" s="42">
        <f>L245*D245</f>
        <v>0</v>
      </c>
      <c r="N245" s="43"/>
      <c r="O245" s="5"/>
      <c r="P245"/>
      <c r="Q245" s="345"/>
      <c r="R245" s="466"/>
    </row>
    <row r="246" spans="1:18" ht="14.4" customHeight="1" x14ac:dyDescent="0.3">
      <c r="A246" s="38"/>
      <c r="B246" s="39"/>
      <c r="C246" s="40">
        <v>24</v>
      </c>
      <c r="D246" s="466">
        <v>155</v>
      </c>
      <c r="E246" s="40"/>
      <c r="F246" s="46"/>
      <c r="G246" s="40"/>
      <c r="H246" s="40"/>
      <c r="I246" s="40"/>
      <c r="J246" s="40"/>
      <c r="K246" s="46"/>
      <c r="L246" s="42">
        <f>J246+I246+H246+G246+F246+E246+K246</f>
        <v>0</v>
      </c>
      <c r="M246" s="42">
        <f>L246*D246</f>
        <v>0</v>
      </c>
      <c r="N246" s="43"/>
      <c r="O246" s="5"/>
      <c r="P246"/>
      <c r="Q246" s="345"/>
      <c r="R246" s="466"/>
    </row>
    <row r="247" spans="1:18" ht="14.4" customHeight="1" x14ac:dyDescent="0.3">
      <c r="A247" s="38"/>
      <c r="B247" s="39"/>
      <c r="C247" s="40">
        <v>26</v>
      </c>
      <c r="D247" s="466">
        <v>155</v>
      </c>
      <c r="E247" s="40"/>
      <c r="F247" s="46"/>
      <c r="G247" s="40"/>
      <c r="H247" s="40"/>
      <c r="I247" s="40"/>
      <c r="J247" s="40"/>
      <c r="K247" s="46"/>
      <c r="L247" s="42">
        <f>J247+I247+H247+G247+F247+E247+K247</f>
        <v>0</v>
      </c>
      <c r="M247" s="42">
        <f>L247*D247</f>
        <v>0</v>
      </c>
      <c r="N247" s="43"/>
      <c r="O247" s="5"/>
      <c r="P247"/>
      <c r="Q247" s="345"/>
      <c r="R247" s="466"/>
    </row>
    <row r="248" spans="1:18" ht="18.600000000000001" customHeight="1" x14ac:dyDescent="0.3">
      <c r="A248" s="38"/>
      <c r="B248" s="39"/>
      <c r="C248" s="40">
        <v>28</v>
      </c>
      <c r="D248" s="466">
        <v>161</v>
      </c>
      <c r="E248" s="40"/>
      <c r="F248" s="46"/>
      <c r="G248" s="40"/>
      <c r="H248" s="40"/>
      <c r="I248" s="40"/>
      <c r="J248" s="40"/>
      <c r="K248" s="46"/>
      <c r="L248" s="42">
        <f>J248+I248+H248+G248+F248+E248+K248</f>
        <v>0</v>
      </c>
      <c r="M248" s="42">
        <f>L248*D248</f>
        <v>0</v>
      </c>
      <c r="N248" s="43"/>
      <c r="O248" s="5"/>
      <c r="P248"/>
      <c r="Q248" s="345"/>
      <c r="R248" s="466"/>
    </row>
    <row r="249" spans="1:18" ht="14.4" customHeight="1" thickBot="1" x14ac:dyDescent="0.35">
      <c r="A249" s="38"/>
      <c r="B249" s="45"/>
      <c r="C249" s="46"/>
      <c r="D249" s="466">
        <v>0</v>
      </c>
      <c r="E249" s="46"/>
      <c r="F249" s="46"/>
      <c r="G249" s="46"/>
      <c r="H249" s="46"/>
      <c r="I249" s="46"/>
      <c r="J249" s="46"/>
      <c r="K249" s="46"/>
      <c r="L249" s="48"/>
      <c r="M249" s="48"/>
      <c r="N249" s="49"/>
      <c r="O249" s="5"/>
      <c r="P249"/>
      <c r="Q249" s="345"/>
      <c r="R249" s="466"/>
    </row>
    <row r="250" spans="1:18" ht="14.4" customHeight="1" x14ac:dyDescent="0.3">
      <c r="A250" s="25" t="s">
        <v>652</v>
      </c>
      <c r="B250" s="26" t="s">
        <v>244</v>
      </c>
      <c r="C250" s="27"/>
      <c r="D250" s="466">
        <v>0</v>
      </c>
      <c r="E250" s="29" t="s">
        <v>15</v>
      </c>
      <c r="F250" s="535" t="s">
        <v>64</v>
      </c>
      <c r="G250" s="536" t="s">
        <v>284</v>
      </c>
      <c r="H250" s="537" t="s">
        <v>66</v>
      </c>
      <c r="I250" s="59"/>
      <c r="J250" s="59"/>
      <c r="K250" s="50"/>
      <c r="L250" s="35">
        <f>L251+L252+L253+L254+L255</f>
        <v>0</v>
      </c>
      <c r="M250" s="36"/>
      <c r="N250" s="37"/>
      <c r="O250" s="5"/>
      <c r="P250"/>
      <c r="Q250" s="345"/>
      <c r="R250" s="466"/>
    </row>
    <row r="251" spans="1:18" ht="14.4" customHeight="1" x14ac:dyDescent="0.3">
      <c r="A251" s="38"/>
      <c r="B251" s="39"/>
      <c r="C251" s="53">
        <v>20</v>
      </c>
      <c r="D251" s="466">
        <v>135</v>
      </c>
      <c r="E251" s="53"/>
      <c r="F251" s="53"/>
      <c r="G251" s="53"/>
      <c r="H251" s="53"/>
      <c r="I251" s="46"/>
      <c r="J251" s="46"/>
      <c r="K251" s="46"/>
      <c r="L251" s="42">
        <f>J251+I251+H251+G251+F251+E251+K251</f>
        <v>0</v>
      </c>
      <c r="M251" s="42">
        <f>L251*D251</f>
        <v>0</v>
      </c>
      <c r="N251" s="43"/>
      <c r="O251" s="5"/>
      <c r="P251"/>
      <c r="Q251" s="345"/>
      <c r="R251" s="466"/>
    </row>
    <row r="252" spans="1:18" ht="14.4" customHeight="1" x14ac:dyDescent="0.3">
      <c r="A252" s="38"/>
      <c r="B252" s="39"/>
      <c r="C252" s="53">
        <v>22</v>
      </c>
      <c r="D252" s="466">
        <v>135</v>
      </c>
      <c r="E252" s="53"/>
      <c r="F252" s="53"/>
      <c r="G252" s="53"/>
      <c r="H252" s="53"/>
      <c r="I252" s="46"/>
      <c r="J252" s="46"/>
      <c r="K252" s="46"/>
      <c r="L252" s="42">
        <f>J252+I252+H252+G252+F252+E252+K252</f>
        <v>0</v>
      </c>
      <c r="M252" s="42">
        <f>L252*D252</f>
        <v>0</v>
      </c>
      <c r="N252" s="43"/>
      <c r="O252" s="5"/>
      <c r="P252"/>
      <c r="Q252" s="345"/>
      <c r="R252" s="466"/>
    </row>
    <row r="253" spans="1:18" ht="14.4" customHeight="1" x14ac:dyDescent="0.3">
      <c r="A253" s="38"/>
      <c r="B253" s="39"/>
      <c r="C253" s="53">
        <v>24</v>
      </c>
      <c r="D253" s="466">
        <v>155</v>
      </c>
      <c r="E253" s="53"/>
      <c r="F253" s="53"/>
      <c r="G253" s="53"/>
      <c r="H253" s="53"/>
      <c r="I253" s="46"/>
      <c r="J253" s="46"/>
      <c r="K253" s="46"/>
      <c r="L253" s="42">
        <f>J253+I253+H253+G253+F253+E253+K253</f>
        <v>0</v>
      </c>
      <c r="M253" s="42">
        <f>L253*D253</f>
        <v>0</v>
      </c>
      <c r="N253" s="43"/>
      <c r="O253" s="5"/>
      <c r="P253"/>
      <c r="Q253" s="345"/>
      <c r="R253" s="466"/>
    </row>
    <row r="254" spans="1:18" ht="14.4" customHeight="1" x14ac:dyDescent="0.3">
      <c r="A254" s="38"/>
      <c r="B254" s="39"/>
      <c r="C254" s="53">
        <v>26</v>
      </c>
      <c r="D254" s="466">
        <v>155</v>
      </c>
      <c r="E254" s="53"/>
      <c r="F254" s="53"/>
      <c r="G254" s="53"/>
      <c r="H254" s="53"/>
      <c r="I254" s="46"/>
      <c r="J254" s="46"/>
      <c r="K254" s="46"/>
      <c r="L254" s="42">
        <f>J254+I254+H254+G254+F254+E254+K254</f>
        <v>0</v>
      </c>
      <c r="M254" s="42">
        <f>L254*D254</f>
        <v>0</v>
      </c>
      <c r="N254" s="43"/>
      <c r="O254" s="5"/>
      <c r="P254"/>
      <c r="Q254" s="345"/>
      <c r="R254" s="466"/>
    </row>
    <row r="255" spans="1:18" ht="14.4" customHeight="1" x14ac:dyDescent="0.3">
      <c r="A255" s="38"/>
      <c r="B255" s="39"/>
      <c r="C255" s="53">
        <v>28</v>
      </c>
      <c r="D255" s="466">
        <v>161</v>
      </c>
      <c r="E255" s="46"/>
      <c r="F255" s="46"/>
      <c r="G255" s="46"/>
      <c r="H255" s="46"/>
      <c r="I255" s="46"/>
      <c r="J255" s="46"/>
      <c r="K255" s="46"/>
      <c r="L255" s="42">
        <f>J255+I255+H255+G255+F255+E255+K255</f>
        <v>0</v>
      </c>
      <c r="M255" s="42">
        <f>L255*D255</f>
        <v>0</v>
      </c>
      <c r="N255" s="43"/>
      <c r="O255" s="5"/>
      <c r="P255"/>
      <c r="Q255" s="345"/>
      <c r="R255" s="466"/>
    </row>
    <row r="256" spans="1:18" ht="14.4" customHeight="1" thickBot="1" x14ac:dyDescent="0.35">
      <c r="A256" s="76"/>
      <c r="B256" s="68"/>
      <c r="C256" s="69"/>
      <c r="D256" s="466">
        <v>0</v>
      </c>
      <c r="E256" s="69"/>
      <c r="F256" s="69"/>
      <c r="G256" s="69"/>
      <c r="H256" s="69"/>
      <c r="I256" s="69"/>
      <c r="J256" s="69"/>
      <c r="K256" s="69"/>
      <c r="L256" s="71"/>
      <c r="M256" s="71"/>
      <c r="N256" s="72"/>
      <c r="O256" s="5"/>
      <c r="P256"/>
      <c r="Q256" s="345"/>
      <c r="R256" s="466"/>
    </row>
    <row r="257" spans="1:18" ht="14.4" customHeight="1" x14ac:dyDescent="0.3">
      <c r="A257" s="25" t="s">
        <v>578</v>
      </c>
      <c r="B257" s="26" t="s">
        <v>244</v>
      </c>
      <c r="C257" s="27"/>
      <c r="D257" s="466">
        <v>0</v>
      </c>
      <c r="E257" s="29" t="s">
        <v>15</v>
      </c>
      <c r="F257" s="73" t="s">
        <v>46</v>
      </c>
      <c r="G257" s="91" t="s">
        <v>29</v>
      </c>
      <c r="H257" s="59"/>
      <c r="I257" s="59"/>
      <c r="J257" s="59"/>
      <c r="K257" s="50"/>
      <c r="L257" s="35">
        <f>L258+L259+L260+L261+L262</f>
        <v>0</v>
      </c>
      <c r="M257" s="36"/>
      <c r="N257" s="37"/>
      <c r="O257" s="5"/>
      <c r="P257"/>
      <c r="Q257" s="345"/>
      <c r="R257" s="466"/>
    </row>
    <row r="258" spans="1:18" ht="14.4" customHeight="1" x14ac:dyDescent="0.3">
      <c r="A258" s="38"/>
      <c r="B258" s="39"/>
      <c r="C258" s="53">
        <v>20</v>
      </c>
      <c r="D258" s="466">
        <v>146</v>
      </c>
      <c r="E258" s="53"/>
      <c r="F258" s="343"/>
      <c r="G258" s="343"/>
      <c r="H258" s="46"/>
      <c r="I258" s="46"/>
      <c r="J258" s="46"/>
      <c r="K258" s="46"/>
      <c r="L258" s="42">
        <f>J258+I258+H258+G258+F258+E258+K258</f>
        <v>0</v>
      </c>
      <c r="M258" s="42">
        <f>L258*D258</f>
        <v>0</v>
      </c>
      <c r="N258" s="43"/>
      <c r="O258" s="5"/>
      <c r="P258"/>
      <c r="Q258" s="345"/>
      <c r="R258" s="466"/>
    </row>
    <row r="259" spans="1:18" ht="14.4" customHeight="1" x14ac:dyDescent="0.3">
      <c r="A259" s="38"/>
      <c r="B259" s="39"/>
      <c r="C259" s="53">
        <v>22</v>
      </c>
      <c r="D259" s="466">
        <v>146</v>
      </c>
      <c r="E259" s="53"/>
      <c r="F259" s="343"/>
      <c r="G259" s="343"/>
      <c r="H259" s="46"/>
      <c r="I259" s="46"/>
      <c r="J259" s="46"/>
      <c r="K259" s="46"/>
      <c r="L259" s="42">
        <f>J259+I259+H259+G259+F259+E259+K259</f>
        <v>0</v>
      </c>
      <c r="M259" s="42">
        <f>L259*D259</f>
        <v>0</v>
      </c>
      <c r="N259" s="43"/>
      <c r="O259" s="5"/>
      <c r="P259"/>
      <c r="Q259" s="345"/>
      <c r="R259" s="466"/>
    </row>
    <row r="260" spans="1:18" ht="14.4" customHeight="1" x14ac:dyDescent="0.3">
      <c r="A260" s="38"/>
      <c r="B260" s="39"/>
      <c r="C260" s="53">
        <v>24</v>
      </c>
      <c r="D260" s="466">
        <v>166</v>
      </c>
      <c r="E260" s="53"/>
      <c r="F260" s="343"/>
      <c r="G260" s="343"/>
      <c r="H260" s="46"/>
      <c r="I260" s="46"/>
      <c r="J260" s="46"/>
      <c r="K260" s="46"/>
      <c r="L260" s="42">
        <f>J260+I260+H260+G260+F260+E260+K260</f>
        <v>0</v>
      </c>
      <c r="M260" s="42">
        <f>L260*D260</f>
        <v>0</v>
      </c>
      <c r="N260" s="43"/>
      <c r="O260" s="5"/>
      <c r="P260"/>
      <c r="Q260" s="345"/>
      <c r="R260" s="466"/>
    </row>
    <row r="261" spans="1:18" ht="14.4" customHeight="1" x14ac:dyDescent="0.3">
      <c r="A261" s="38"/>
      <c r="B261" s="39"/>
      <c r="C261" s="53">
        <v>26</v>
      </c>
      <c r="D261" s="466">
        <v>166</v>
      </c>
      <c r="E261" s="53"/>
      <c r="F261" s="343"/>
      <c r="G261" s="343"/>
      <c r="H261" s="46"/>
      <c r="I261" s="46"/>
      <c r="J261" s="46"/>
      <c r="K261" s="46"/>
      <c r="L261" s="42">
        <f>J261+I261+H261+G261+F261+E261+K261</f>
        <v>0</v>
      </c>
      <c r="M261" s="42">
        <f>L261*D261</f>
        <v>0</v>
      </c>
      <c r="N261" s="43"/>
      <c r="O261" s="5"/>
      <c r="P261"/>
      <c r="Q261" s="345"/>
      <c r="R261" s="466"/>
    </row>
    <row r="262" spans="1:18" ht="14.4" customHeight="1" x14ac:dyDescent="0.3">
      <c r="A262" s="38"/>
      <c r="B262" s="39"/>
      <c r="C262" s="53">
        <v>28</v>
      </c>
      <c r="D262" s="466">
        <v>173</v>
      </c>
      <c r="E262" s="53"/>
      <c r="F262" s="343"/>
      <c r="G262" s="343"/>
      <c r="H262" s="46"/>
      <c r="I262" s="46"/>
      <c r="J262" s="46"/>
      <c r="K262" s="46"/>
      <c r="L262" s="42">
        <f>J262+I262+H262+G262+F262+E262+K262</f>
        <v>0</v>
      </c>
      <c r="M262" s="42">
        <f>L262*D262</f>
        <v>0</v>
      </c>
      <c r="N262" s="43"/>
      <c r="O262" s="5"/>
      <c r="P262"/>
      <c r="Q262" s="345"/>
      <c r="R262" s="466"/>
    </row>
    <row r="263" spans="1:18" ht="14.4" customHeight="1" thickBot="1" x14ac:dyDescent="0.35">
      <c r="A263" s="76"/>
      <c r="B263" s="68"/>
      <c r="C263" s="69"/>
      <c r="D263" s="466">
        <v>0</v>
      </c>
      <c r="E263" s="69"/>
      <c r="F263" s="69"/>
      <c r="G263" s="69"/>
      <c r="H263" s="69"/>
      <c r="I263" s="69"/>
      <c r="J263" s="69"/>
      <c r="K263" s="69"/>
      <c r="L263" s="71"/>
      <c r="M263" s="71"/>
      <c r="N263" s="72"/>
      <c r="O263" s="5"/>
      <c r="P263"/>
      <c r="Q263" s="345"/>
      <c r="R263" s="466"/>
    </row>
    <row r="264" spans="1:18" ht="14.4" customHeight="1" x14ac:dyDescent="0.3">
      <c r="A264" s="25" t="s">
        <v>243</v>
      </c>
      <c r="B264" s="26" t="s">
        <v>244</v>
      </c>
      <c r="C264" s="27"/>
      <c r="D264" s="466">
        <v>0</v>
      </c>
      <c r="E264" s="29" t="s">
        <v>15</v>
      </c>
      <c r="F264" s="89" t="s">
        <v>43</v>
      </c>
      <c r="G264" s="90" t="s">
        <v>44</v>
      </c>
      <c r="H264" s="410" t="s">
        <v>17</v>
      </c>
      <c r="I264" s="75"/>
      <c r="J264" s="75"/>
      <c r="K264" s="75"/>
      <c r="L264" s="35">
        <f>L265+L266</f>
        <v>0</v>
      </c>
      <c r="M264" s="37"/>
      <c r="N264" s="37"/>
      <c r="O264" s="5"/>
      <c r="P264"/>
      <c r="Q264" s="345"/>
      <c r="R264" s="466"/>
    </row>
    <row r="265" spans="1:18" ht="14.4" customHeight="1" x14ac:dyDescent="0.3">
      <c r="A265" s="38"/>
      <c r="B265" s="39"/>
      <c r="C265" s="53">
        <v>20</v>
      </c>
      <c r="D265" s="466">
        <v>135</v>
      </c>
      <c r="E265" s="53"/>
      <c r="F265" s="53"/>
      <c r="G265" s="53"/>
      <c r="H265" s="53"/>
      <c r="I265" s="46"/>
      <c r="J265" s="46"/>
      <c r="K265" s="46"/>
      <c r="L265" s="42">
        <f>J265+I265+H265+G265+F265+E265+K265</f>
        <v>0</v>
      </c>
      <c r="M265" s="43">
        <f>L265*D265</f>
        <v>0</v>
      </c>
      <c r="N265" s="64"/>
      <c r="O265" s="5"/>
      <c r="P265"/>
      <c r="Q265" s="345"/>
      <c r="R265" s="466"/>
    </row>
    <row r="266" spans="1:18" ht="14.4" customHeight="1" x14ac:dyDescent="0.3">
      <c r="A266" s="38"/>
      <c r="B266" s="39"/>
      <c r="C266" s="53">
        <v>22</v>
      </c>
      <c r="D266" s="466">
        <v>135</v>
      </c>
      <c r="E266" s="53"/>
      <c r="F266" s="53"/>
      <c r="G266" s="53"/>
      <c r="H266" s="53"/>
      <c r="I266" s="46"/>
      <c r="J266" s="46"/>
      <c r="K266" s="46"/>
      <c r="L266" s="42">
        <f>J266+I266+H266+G266+F266+E266+K266</f>
        <v>0</v>
      </c>
      <c r="M266" s="43">
        <f>L266*D266</f>
        <v>0</v>
      </c>
      <c r="N266" s="64"/>
      <c r="O266" s="5"/>
      <c r="P266"/>
      <c r="Q266" s="345"/>
      <c r="R266" s="466"/>
    </row>
    <row r="267" spans="1:18" ht="14.4" customHeight="1" x14ac:dyDescent="0.3">
      <c r="A267" s="38"/>
      <c r="B267" s="39"/>
      <c r="C267" s="53">
        <v>24</v>
      </c>
      <c r="D267" s="466">
        <v>155</v>
      </c>
      <c r="E267" s="53"/>
      <c r="F267" s="53"/>
      <c r="G267" s="53"/>
      <c r="H267" s="53"/>
      <c r="I267" s="46"/>
      <c r="J267" s="46"/>
      <c r="K267" s="46"/>
      <c r="L267" s="42">
        <f>J267+I267+H267+G267+F267+E267+K267</f>
        <v>0</v>
      </c>
      <c r="M267" s="43">
        <f>L267*D267</f>
        <v>0</v>
      </c>
      <c r="N267" s="64"/>
      <c r="O267" s="5"/>
      <c r="P267"/>
      <c r="Q267" s="345"/>
      <c r="R267" s="466"/>
    </row>
    <row r="268" spans="1:18" ht="14.4" customHeight="1" x14ac:dyDescent="0.3">
      <c r="A268" s="38"/>
      <c r="B268" s="39"/>
      <c r="C268" s="53">
        <v>26</v>
      </c>
      <c r="D268" s="466">
        <v>155</v>
      </c>
      <c r="E268" s="53"/>
      <c r="F268" s="53"/>
      <c r="G268" s="53"/>
      <c r="H268" s="53"/>
      <c r="I268" s="46"/>
      <c r="J268" s="46"/>
      <c r="K268" s="46"/>
      <c r="L268" s="42">
        <f>J268+I268+H268+G268+F268+E268+K268</f>
        <v>0</v>
      </c>
      <c r="M268" s="43">
        <f>L268*D268</f>
        <v>0</v>
      </c>
      <c r="N268" s="64"/>
      <c r="O268" s="5"/>
      <c r="P268"/>
      <c r="Q268" s="345"/>
      <c r="R268" s="466"/>
    </row>
    <row r="269" spans="1:18" ht="14.4" customHeight="1" x14ac:dyDescent="0.3">
      <c r="A269" s="38"/>
      <c r="B269" s="39"/>
      <c r="C269" s="53">
        <v>28</v>
      </c>
      <c r="D269" s="466">
        <v>161</v>
      </c>
      <c r="E269" s="53"/>
      <c r="F269" s="53"/>
      <c r="G269" s="53"/>
      <c r="H269" s="53"/>
      <c r="I269" s="46"/>
      <c r="J269" s="46"/>
      <c r="K269" s="46"/>
      <c r="L269" s="42">
        <f>J269+I269+H269+G269+F269+E269+K269</f>
        <v>0</v>
      </c>
      <c r="M269" s="49"/>
      <c r="N269" s="64"/>
      <c r="O269" s="5"/>
      <c r="P269"/>
      <c r="Q269" s="345"/>
      <c r="R269" s="466"/>
    </row>
    <row r="270" spans="1:18" ht="14.4" customHeight="1" thickBot="1" x14ac:dyDescent="0.35">
      <c r="A270" s="38"/>
      <c r="B270" s="45"/>
      <c r="C270" s="46"/>
      <c r="D270" s="466">
        <v>0</v>
      </c>
      <c r="E270" s="46"/>
      <c r="F270" s="46"/>
      <c r="G270" s="46"/>
      <c r="H270" s="46"/>
      <c r="I270" s="46"/>
      <c r="J270" s="46"/>
      <c r="K270" s="46"/>
      <c r="L270" s="48"/>
      <c r="M270" s="48"/>
      <c r="N270" s="49"/>
      <c r="O270" s="5"/>
      <c r="P270"/>
      <c r="Q270" s="345"/>
      <c r="R270" s="466"/>
    </row>
    <row r="271" spans="1:18" ht="14.4" customHeight="1" x14ac:dyDescent="0.3">
      <c r="A271" s="25" t="s">
        <v>577</v>
      </c>
      <c r="B271" s="26" t="s">
        <v>59</v>
      </c>
      <c r="C271" s="27"/>
      <c r="D271" s="466">
        <v>0</v>
      </c>
      <c r="E271" s="29" t="s">
        <v>15</v>
      </c>
      <c r="F271" s="73" t="s">
        <v>46</v>
      </c>
      <c r="G271" s="91" t="s">
        <v>29</v>
      </c>
      <c r="H271" s="75"/>
      <c r="I271" s="75"/>
      <c r="J271" s="75"/>
      <c r="K271" s="50"/>
      <c r="L271" s="35">
        <f>L272+L273+L274+L275+L276</f>
        <v>0</v>
      </c>
      <c r="M271" s="36"/>
      <c r="N271" s="37"/>
      <c r="O271" s="5"/>
      <c r="P271"/>
      <c r="Q271" s="345"/>
      <c r="R271" s="466"/>
    </row>
    <row r="272" spans="1:18" ht="14.4" customHeight="1" x14ac:dyDescent="0.3">
      <c r="A272" s="77"/>
      <c r="B272" s="39"/>
      <c r="C272" s="53">
        <v>20</v>
      </c>
      <c r="D272" s="466">
        <v>150</v>
      </c>
      <c r="E272" s="343"/>
      <c r="F272" s="343"/>
      <c r="G272" s="343"/>
      <c r="H272" s="46"/>
      <c r="I272" s="46"/>
      <c r="J272" s="46"/>
      <c r="K272" s="333"/>
      <c r="L272" s="42">
        <f>J272+I272+H272+G272+F272+E272+K272</f>
        <v>0</v>
      </c>
      <c r="M272" s="42">
        <f>L272*D272</f>
        <v>0</v>
      </c>
      <c r="N272" s="51"/>
      <c r="O272" s="5"/>
      <c r="P272"/>
      <c r="Q272" s="345"/>
      <c r="R272" s="466"/>
    </row>
    <row r="273" spans="1:18" ht="14.4" customHeight="1" x14ac:dyDescent="0.3">
      <c r="A273" s="77"/>
      <c r="B273" s="39"/>
      <c r="C273" s="53">
        <v>22</v>
      </c>
      <c r="D273" s="466">
        <v>150</v>
      </c>
      <c r="E273" s="343"/>
      <c r="F273" s="343"/>
      <c r="G273" s="343"/>
      <c r="H273" s="46"/>
      <c r="I273" s="46"/>
      <c r="J273" s="46"/>
      <c r="K273" s="333"/>
      <c r="L273" s="42">
        <f>J273+I273+H273+G273+F273+E273+K273</f>
        <v>0</v>
      </c>
      <c r="M273" s="42">
        <f>L273*D273</f>
        <v>0</v>
      </c>
      <c r="N273" s="51"/>
      <c r="O273" s="5"/>
      <c r="P273"/>
      <c r="Q273" s="345"/>
      <c r="R273" s="466"/>
    </row>
    <row r="274" spans="1:18" ht="14.4" customHeight="1" x14ac:dyDescent="0.3">
      <c r="A274" s="77"/>
      <c r="B274" s="39"/>
      <c r="C274" s="53">
        <v>24</v>
      </c>
      <c r="D274" s="466">
        <v>175</v>
      </c>
      <c r="E274" s="343"/>
      <c r="F274" s="343"/>
      <c r="G274" s="343"/>
      <c r="H274" s="46"/>
      <c r="I274" s="46"/>
      <c r="J274" s="46"/>
      <c r="K274" s="333"/>
      <c r="L274" s="42">
        <f>J274+I274+H274+G274+F274+E274+K274</f>
        <v>0</v>
      </c>
      <c r="M274" s="42">
        <f>L274*D274</f>
        <v>0</v>
      </c>
      <c r="N274" s="51"/>
      <c r="O274" s="5"/>
      <c r="P274"/>
      <c r="Q274" s="345"/>
      <c r="R274" s="466"/>
    </row>
    <row r="275" spans="1:18" ht="14.4" customHeight="1" x14ac:dyDescent="0.3">
      <c r="A275" s="77"/>
      <c r="B275" s="39"/>
      <c r="C275" s="53">
        <v>26</v>
      </c>
      <c r="D275" s="466">
        <v>175</v>
      </c>
      <c r="E275" s="343"/>
      <c r="F275" s="343"/>
      <c r="G275" s="343"/>
      <c r="H275" s="46"/>
      <c r="I275" s="46"/>
      <c r="J275" s="46"/>
      <c r="K275" s="333"/>
      <c r="L275" s="42">
        <f>J275+I275+H275+G275+F275+E275+K275</f>
        <v>0</v>
      </c>
      <c r="M275" s="42">
        <f>L275*D275</f>
        <v>0</v>
      </c>
      <c r="N275" s="51"/>
      <c r="O275" s="5"/>
      <c r="P275"/>
      <c r="Q275" s="345"/>
      <c r="R275" s="466"/>
    </row>
    <row r="276" spans="1:18" ht="14.4" customHeight="1" thickBot="1" x14ac:dyDescent="0.35">
      <c r="A276" s="77"/>
      <c r="B276" s="39"/>
      <c r="C276" s="53">
        <v>28</v>
      </c>
      <c r="D276" s="466">
        <v>180</v>
      </c>
      <c r="E276" s="343"/>
      <c r="F276" s="343"/>
      <c r="G276" s="343"/>
      <c r="H276" s="46"/>
      <c r="I276" s="46"/>
      <c r="J276" s="46"/>
      <c r="K276" s="46"/>
      <c r="L276" s="42">
        <f>J276+I276+H276+G276+F276+E276+K276</f>
        <v>0</v>
      </c>
      <c r="M276" s="42">
        <f>L276*D276</f>
        <v>0</v>
      </c>
      <c r="N276" s="51"/>
      <c r="O276" s="5"/>
      <c r="P276"/>
      <c r="Q276" s="345"/>
      <c r="R276" s="466"/>
    </row>
    <row r="277" spans="1:18" ht="14.4" customHeight="1" x14ac:dyDescent="0.3">
      <c r="A277" s="25" t="s">
        <v>326</v>
      </c>
      <c r="B277" s="26" t="s">
        <v>96</v>
      </c>
      <c r="C277" s="27"/>
      <c r="D277" s="466">
        <v>0</v>
      </c>
      <c r="E277" s="73" t="s">
        <v>46</v>
      </c>
      <c r="F277" s="91" t="s">
        <v>29</v>
      </c>
      <c r="G277" s="59"/>
      <c r="H277" s="59"/>
      <c r="I277" s="50"/>
      <c r="J277" s="50"/>
      <c r="K277" s="50"/>
      <c r="L277" s="35">
        <f>L278+L279+L280+L281+L282</f>
        <v>0</v>
      </c>
      <c r="M277" s="36"/>
      <c r="N277" s="37"/>
      <c r="O277" s="5"/>
      <c r="P277"/>
      <c r="Q277" s="345"/>
      <c r="R277" s="466"/>
    </row>
    <row r="278" spans="1:18" ht="14.4" customHeight="1" x14ac:dyDescent="0.3">
      <c r="A278" s="77"/>
      <c r="B278" s="39"/>
      <c r="C278" s="40">
        <v>20</v>
      </c>
      <c r="D278" s="466">
        <v>146</v>
      </c>
      <c r="E278" s="40"/>
      <c r="F278" s="40"/>
      <c r="G278" s="46"/>
      <c r="H278" s="46"/>
      <c r="I278" s="46"/>
      <c r="J278" s="46"/>
      <c r="K278" s="46"/>
      <c r="L278" s="42">
        <f>J278+I278+H278+G278+F278+E278+K278</f>
        <v>0</v>
      </c>
      <c r="M278" s="42">
        <f>L278*D278</f>
        <v>0</v>
      </c>
      <c r="N278" s="51"/>
      <c r="O278" s="5"/>
      <c r="P278"/>
      <c r="Q278" s="345"/>
      <c r="R278" s="466"/>
    </row>
    <row r="279" spans="1:18" ht="14.4" customHeight="1" x14ac:dyDescent="0.3">
      <c r="A279" s="77"/>
      <c r="B279" s="39"/>
      <c r="C279" s="40">
        <v>22</v>
      </c>
      <c r="D279" s="466">
        <v>146</v>
      </c>
      <c r="E279" s="40"/>
      <c r="F279" s="40"/>
      <c r="G279" s="46"/>
      <c r="H279" s="46"/>
      <c r="I279" s="46"/>
      <c r="J279" s="46"/>
      <c r="K279" s="46"/>
      <c r="L279" s="42">
        <f>J279+I279+H279+G279+F279+E279+K279</f>
        <v>0</v>
      </c>
      <c r="M279" s="42">
        <f>L279*D279</f>
        <v>0</v>
      </c>
      <c r="N279" s="51"/>
      <c r="O279" s="5"/>
      <c r="P279"/>
      <c r="Q279" s="345"/>
      <c r="R279" s="466"/>
    </row>
    <row r="280" spans="1:18" ht="14.4" customHeight="1" x14ac:dyDescent="0.3">
      <c r="A280" s="77"/>
      <c r="B280" s="39"/>
      <c r="C280" s="40">
        <v>24</v>
      </c>
      <c r="D280" s="466">
        <v>166</v>
      </c>
      <c r="E280" s="40"/>
      <c r="F280" s="40"/>
      <c r="G280" s="46"/>
      <c r="H280" s="46"/>
      <c r="I280" s="46"/>
      <c r="J280" s="46"/>
      <c r="K280" s="46"/>
      <c r="L280" s="42">
        <f>J280+I280+H280+G280+F280+E280+K280</f>
        <v>0</v>
      </c>
      <c r="M280" s="42">
        <f>L280*D280</f>
        <v>0</v>
      </c>
      <c r="N280" s="51"/>
      <c r="O280" s="5"/>
      <c r="P280"/>
      <c r="Q280" s="345"/>
      <c r="R280" s="466"/>
    </row>
    <row r="281" spans="1:18" ht="14.4" customHeight="1" x14ac:dyDescent="0.3">
      <c r="A281" s="77"/>
      <c r="B281" s="39"/>
      <c r="C281" s="40">
        <v>26</v>
      </c>
      <c r="D281" s="466">
        <v>166</v>
      </c>
      <c r="E281" s="40"/>
      <c r="F281" s="40"/>
      <c r="G281" s="46"/>
      <c r="H281" s="46"/>
      <c r="I281" s="46"/>
      <c r="J281" s="46"/>
      <c r="K281" s="46"/>
      <c r="L281" s="42">
        <f>J281+I281+H281+G281+F281+E281+K281</f>
        <v>0</v>
      </c>
      <c r="M281" s="42">
        <f>L281*D281</f>
        <v>0</v>
      </c>
      <c r="N281" s="51"/>
      <c r="O281" s="5"/>
      <c r="P281"/>
      <c r="Q281" s="345"/>
      <c r="R281" s="466"/>
    </row>
    <row r="282" spans="1:18" ht="14.4" customHeight="1" x14ac:dyDescent="0.3">
      <c r="A282" s="77"/>
      <c r="B282" s="45"/>
      <c r="C282" s="46"/>
      <c r="D282" s="466">
        <v>0</v>
      </c>
      <c r="E282" s="46"/>
      <c r="F282" s="46"/>
      <c r="G282" s="46"/>
      <c r="H282" s="46"/>
      <c r="I282" s="46"/>
      <c r="J282" s="46"/>
      <c r="K282" s="46"/>
      <c r="L282" s="42">
        <f>J282+I282+H282+G282+F282+E282+K282</f>
        <v>0</v>
      </c>
      <c r="M282" s="42">
        <f>L282*D282</f>
        <v>0</v>
      </c>
      <c r="N282" s="51"/>
      <c r="O282" s="5"/>
      <c r="P282"/>
      <c r="Q282" s="345"/>
      <c r="R282" s="466"/>
    </row>
    <row r="283" spans="1:18" ht="14.4" customHeight="1" thickBot="1" x14ac:dyDescent="0.35">
      <c r="A283" s="67"/>
      <c r="B283" s="68"/>
      <c r="C283" s="69"/>
      <c r="D283" s="466">
        <v>0</v>
      </c>
      <c r="E283" s="69"/>
      <c r="F283" s="69"/>
      <c r="G283" s="69"/>
      <c r="H283" s="69"/>
      <c r="I283" s="69"/>
      <c r="J283" s="69"/>
      <c r="K283" s="46"/>
      <c r="L283" s="71"/>
      <c r="M283" s="71"/>
      <c r="N283" s="72"/>
      <c r="O283" s="5"/>
      <c r="P283"/>
      <c r="Q283" s="345"/>
      <c r="R283" s="466"/>
    </row>
    <row r="284" spans="1:18" ht="14.4" customHeight="1" x14ac:dyDescent="0.3">
      <c r="A284" s="25" t="s">
        <v>258</v>
      </c>
      <c r="B284" s="26" t="s">
        <v>32</v>
      </c>
      <c r="C284" s="27"/>
      <c r="D284" s="466">
        <v>0</v>
      </c>
      <c r="E284" s="29" t="s">
        <v>15</v>
      </c>
      <c r="F284" s="452" t="s">
        <v>237</v>
      </c>
      <c r="G284" s="90" t="s">
        <v>44</v>
      </c>
      <c r="H284" s="453" t="s">
        <v>134</v>
      </c>
      <c r="I284" s="50"/>
      <c r="J284" s="50"/>
      <c r="K284" s="50"/>
      <c r="L284" s="35">
        <f>L285+L286+L287+L288+L289</f>
        <v>0</v>
      </c>
      <c r="M284" s="36"/>
      <c r="N284" s="37"/>
      <c r="O284" s="5"/>
      <c r="P284"/>
      <c r="Q284" s="345"/>
      <c r="R284" s="466"/>
    </row>
    <row r="285" spans="1:18" ht="16.2" customHeight="1" x14ac:dyDescent="0.3">
      <c r="A285" s="77"/>
      <c r="B285" s="39"/>
      <c r="C285" s="53">
        <v>20</v>
      </c>
      <c r="D285" s="466">
        <v>166</v>
      </c>
      <c r="E285" s="53"/>
      <c r="F285" s="53"/>
      <c r="G285" s="53"/>
      <c r="H285" s="53"/>
      <c r="I285" s="46"/>
      <c r="J285" s="46"/>
      <c r="K285" s="46"/>
      <c r="L285" s="42">
        <f>J285+I285+H285+G285+F285+E285+K285</f>
        <v>0</v>
      </c>
      <c r="M285" s="42">
        <f>L285*D285</f>
        <v>0</v>
      </c>
      <c r="N285" s="51"/>
      <c r="O285" s="5"/>
      <c r="P285"/>
      <c r="Q285" s="345"/>
      <c r="R285" s="466"/>
    </row>
    <row r="286" spans="1:18" ht="16.2" customHeight="1" x14ac:dyDescent="0.3">
      <c r="A286" s="77"/>
      <c r="B286" s="39"/>
      <c r="C286" s="53">
        <v>22</v>
      </c>
      <c r="D286" s="466">
        <v>166</v>
      </c>
      <c r="E286" s="53"/>
      <c r="F286" s="53"/>
      <c r="G286" s="53"/>
      <c r="H286" s="53"/>
      <c r="I286" s="46"/>
      <c r="J286" s="46"/>
      <c r="K286" s="46"/>
      <c r="L286" s="42">
        <f>J286+I286+H286+G286+F286+E286+K286</f>
        <v>0</v>
      </c>
      <c r="M286" s="42">
        <f>L286*D286</f>
        <v>0</v>
      </c>
      <c r="N286" s="51"/>
      <c r="O286" s="5"/>
      <c r="P286"/>
      <c r="Q286" s="345"/>
      <c r="R286" s="466"/>
    </row>
    <row r="287" spans="1:18" ht="16.2" customHeight="1" x14ac:dyDescent="0.3">
      <c r="A287" s="77"/>
      <c r="B287" s="39"/>
      <c r="C287" s="53">
        <v>24</v>
      </c>
      <c r="D287" s="466">
        <v>192</v>
      </c>
      <c r="E287" s="53"/>
      <c r="F287" s="53"/>
      <c r="G287" s="53"/>
      <c r="H287" s="53"/>
      <c r="I287" s="46"/>
      <c r="J287" s="46"/>
      <c r="K287" s="46"/>
      <c r="L287" s="42">
        <f>J287+I287+H287+G287+F287+E287+K287</f>
        <v>0</v>
      </c>
      <c r="M287" s="42">
        <f>L287*D287</f>
        <v>0</v>
      </c>
      <c r="N287" s="51"/>
      <c r="O287" s="5"/>
      <c r="P287"/>
      <c r="Q287" s="345"/>
      <c r="R287" s="466"/>
    </row>
    <row r="288" spans="1:18" ht="16.2" customHeight="1" x14ac:dyDescent="0.3">
      <c r="A288" s="77"/>
      <c r="B288" s="39"/>
      <c r="C288" s="53">
        <v>26</v>
      </c>
      <c r="D288" s="466">
        <v>192</v>
      </c>
      <c r="E288" s="53"/>
      <c r="F288" s="53"/>
      <c r="G288" s="53"/>
      <c r="H288" s="53"/>
      <c r="I288" s="46"/>
      <c r="J288" s="46"/>
      <c r="K288" s="46"/>
      <c r="L288" s="42">
        <f>J288+I288+H288+G288+F288+E288+K288</f>
        <v>0</v>
      </c>
      <c r="M288" s="42">
        <f>L288*D288</f>
        <v>0</v>
      </c>
      <c r="N288" s="51"/>
      <c r="O288" s="5"/>
      <c r="P288"/>
      <c r="Q288" s="345"/>
      <c r="R288" s="466"/>
    </row>
    <row r="289" spans="1:18" ht="15.6" customHeight="1" x14ac:dyDescent="0.3">
      <c r="A289" s="77"/>
      <c r="B289" s="46"/>
      <c r="C289" s="46"/>
      <c r="D289" s="466">
        <v>0</v>
      </c>
      <c r="E289" s="46"/>
      <c r="F289" s="46"/>
      <c r="G289" s="46"/>
      <c r="H289" s="46"/>
      <c r="I289" s="46"/>
      <c r="J289" s="46"/>
      <c r="K289" s="46"/>
      <c r="L289" s="42">
        <f>J289+I289+H289+G289+F289+E289+K289</f>
        <v>0</v>
      </c>
      <c r="M289" s="42">
        <f>L289*D289</f>
        <v>0</v>
      </c>
      <c r="N289" s="51"/>
      <c r="O289" s="5"/>
      <c r="P289"/>
      <c r="Q289" s="345"/>
      <c r="R289" s="466"/>
    </row>
    <row r="290" spans="1:18" ht="14.4" customHeight="1" thickBot="1" x14ac:dyDescent="0.35">
      <c r="A290" s="67"/>
      <c r="B290" s="68"/>
      <c r="C290" s="69"/>
      <c r="D290" s="466">
        <v>0</v>
      </c>
      <c r="E290" s="69"/>
      <c r="F290" s="69"/>
      <c r="G290" s="69"/>
      <c r="H290" s="69"/>
      <c r="I290" s="69"/>
      <c r="J290" s="69"/>
      <c r="K290" s="46"/>
      <c r="L290" s="71"/>
      <c r="M290" s="71"/>
      <c r="N290" s="72"/>
      <c r="O290" s="5"/>
      <c r="P290"/>
      <c r="Q290" s="345"/>
      <c r="R290" s="466"/>
    </row>
    <row r="291" spans="1:18" ht="14.4" customHeight="1" x14ac:dyDescent="0.3">
      <c r="A291" s="25" t="s">
        <v>327</v>
      </c>
      <c r="B291" s="26" t="s">
        <v>35</v>
      </c>
      <c r="C291" s="27"/>
      <c r="D291" s="466">
        <v>0</v>
      </c>
      <c r="E291" s="340" t="s">
        <v>36</v>
      </c>
      <c r="F291" s="341" t="s">
        <v>43</v>
      </c>
      <c r="G291" s="402" t="s">
        <v>209</v>
      </c>
      <c r="H291" s="50"/>
      <c r="I291" s="50"/>
      <c r="J291" s="50"/>
      <c r="K291" s="50"/>
      <c r="L291" s="35">
        <f>L292+L293+L294+L295+L296</f>
        <v>0</v>
      </c>
      <c r="M291" s="36"/>
      <c r="N291" s="37"/>
      <c r="O291" s="5"/>
      <c r="P291"/>
      <c r="Q291" s="345"/>
      <c r="R291" s="466"/>
    </row>
    <row r="292" spans="1:18" ht="14.4" customHeight="1" x14ac:dyDescent="0.3">
      <c r="A292" s="77"/>
      <c r="B292" s="39"/>
      <c r="C292" s="53">
        <v>20</v>
      </c>
      <c r="D292" s="466">
        <v>180</v>
      </c>
      <c r="E292" s="53"/>
      <c r="F292" s="53"/>
      <c r="G292" s="53"/>
      <c r="H292" s="46"/>
      <c r="I292" s="46"/>
      <c r="J292" s="46"/>
      <c r="K292" s="46"/>
      <c r="L292" s="42">
        <f>J292+I292+H292+G292+F292+E292+K292</f>
        <v>0</v>
      </c>
      <c r="M292" s="42">
        <f>L292*D292</f>
        <v>0</v>
      </c>
      <c r="N292" s="51"/>
      <c r="O292" s="5"/>
      <c r="P292"/>
      <c r="Q292" s="345"/>
      <c r="R292" s="466"/>
    </row>
    <row r="293" spans="1:18" ht="14.4" customHeight="1" x14ac:dyDescent="0.3">
      <c r="A293" s="77"/>
      <c r="B293" s="39"/>
      <c r="C293" s="53">
        <v>22</v>
      </c>
      <c r="D293" s="466">
        <v>180</v>
      </c>
      <c r="E293" s="53"/>
      <c r="F293" s="53"/>
      <c r="G293" s="53"/>
      <c r="H293" s="46"/>
      <c r="I293" s="46"/>
      <c r="J293" s="46"/>
      <c r="K293" s="46"/>
      <c r="L293" s="42">
        <f>J293+I293+H293+G293+F293+E293+K293</f>
        <v>0</v>
      </c>
      <c r="M293" s="42">
        <f>L293*D293</f>
        <v>0</v>
      </c>
      <c r="N293" s="51"/>
      <c r="O293" s="5"/>
      <c r="P293"/>
      <c r="Q293" s="345"/>
      <c r="R293" s="466"/>
    </row>
    <row r="294" spans="1:18" ht="14.4" customHeight="1" x14ac:dyDescent="0.3">
      <c r="A294" s="77"/>
      <c r="B294" s="39"/>
      <c r="C294" s="53">
        <v>24</v>
      </c>
      <c r="D294" s="466">
        <v>210</v>
      </c>
      <c r="E294" s="53"/>
      <c r="F294" s="53"/>
      <c r="G294" s="53"/>
      <c r="H294" s="46"/>
      <c r="I294" s="46"/>
      <c r="J294" s="46"/>
      <c r="K294" s="46"/>
      <c r="L294" s="42">
        <f>J294+I294+H294+G294+F294+E294+K294</f>
        <v>0</v>
      </c>
      <c r="M294" s="42">
        <f>L294*D294</f>
        <v>0</v>
      </c>
      <c r="N294" s="51"/>
      <c r="O294" s="5"/>
      <c r="P294"/>
      <c r="Q294" s="345"/>
      <c r="R294" s="466"/>
    </row>
    <row r="295" spans="1:18" ht="14.4" customHeight="1" x14ac:dyDescent="0.3">
      <c r="A295" s="77"/>
      <c r="B295" s="39"/>
      <c r="C295" s="53">
        <v>26</v>
      </c>
      <c r="D295" s="466">
        <v>210</v>
      </c>
      <c r="E295" s="53"/>
      <c r="F295" s="53"/>
      <c r="G295" s="53"/>
      <c r="H295" s="46"/>
      <c r="I295" s="46"/>
      <c r="J295" s="46"/>
      <c r="K295" s="46"/>
      <c r="L295" s="42">
        <f>J295+I295+H295+G295+F295+E295+K295</f>
        <v>0</v>
      </c>
      <c r="M295" s="42">
        <f>L295*D295</f>
        <v>0</v>
      </c>
      <c r="N295" s="51"/>
      <c r="O295" s="5"/>
      <c r="P295"/>
      <c r="Q295" s="345"/>
      <c r="R295" s="466"/>
    </row>
    <row r="296" spans="1:18" ht="14.4" customHeight="1" x14ac:dyDescent="0.3">
      <c r="A296" s="77"/>
      <c r="B296" s="39"/>
      <c r="C296" s="53">
        <v>28</v>
      </c>
      <c r="D296" s="466">
        <v>225</v>
      </c>
      <c r="E296" s="53"/>
      <c r="F296" s="53"/>
      <c r="G296" s="53"/>
      <c r="H296" s="46"/>
      <c r="I296" s="46"/>
      <c r="J296" s="46"/>
      <c r="K296" s="46"/>
      <c r="L296" s="42">
        <f>J296+I296+H296+G296+F296+E296+K296</f>
        <v>0</v>
      </c>
      <c r="M296" s="42">
        <f>L296*D296</f>
        <v>0</v>
      </c>
      <c r="N296" s="51"/>
      <c r="O296" s="5"/>
      <c r="P296"/>
      <c r="Q296" s="345"/>
      <c r="R296" s="466"/>
    </row>
    <row r="297" spans="1:18" ht="14.4" customHeight="1" thickBot="1" x14ac:dyDescent="0.35">
      <c r="A297" s="67"/>
      <c r="B297" s="68"/>
      <c r="C297" s="69"/>
      <c r="D297" s="466">
        <v>0</v>
      </c>
      <c r="E297" s="69"/>
      <c r="F297" s="69"/>
      <c r="G297" s="69"/>
      <c r="H297" s="69"/>
      <c r="I297" s="69"/>
      <c r="J297" s="69"/>
      <c r="K297" s="46"/>
      <c r="L297" s="71"/>
      <c r="M297" s="71"/>
      <c r="N297" s="72"/>
      <c r="O297" s="5"/>
      <c r="P297"/>
      <c r="Q297" s="345"/>
      <c r="R297" s="466"/>
    </row>
    <row r="298" spans="1:18" ht="14.4" customHeight="1" x14ac:dyDescent="0.3">
      <c r="A298" s="25" t="s">
        <v>579</v>
      </c>
      <c r="B298" s="26" t="s">
        <v>215</v>
      </c>
      <c r="C298" s="27"/>
      <c r="D298" s="466">
        <v>0</v>
      </c>
      <c r="E298" s="29" t="s">
        <v>15</v>
      </c>
      <c r="F298" s="29" t="s">
        <v>29</v>
      </c>
      <c r="G298" s="73" t="s">
        <v>30</v>
      </c>
      <c r="H298" s="59"/>
      <c r="I298" s="50"/>
      <c r="J298" s="50"/>
      <c r="K298" s="50"/>
      <c r="L298" s="35">
        <f>L299+L300+L301+L302+L303</f>
        <v>0</v>
      </c>
      <c r="M298" s="36"/>
      <c r="N298" s="37"/>
      <c r="O298" s="5"/>
      <c r="P298"/>
      <c r="Q298" s="345"/>
      <c r="R298" s="466"/>
    </row>
    <row r="299" spans="1:18" ht="14.4" customHeight="1" x14ac:dyDescent="0.3">
      <c r="A299" s="77"/>
      <c r="B299" s="39"/>
      <c r="C299" s="53">
        <v>20</v>
      </c>
      <c r="D299" s="466">
        <v>190</v>
      </c>
      <c r="E299" s="343"/>
      <c r="F299" s="343"/>
      <c r="G299" s="343"/>
      <c r="H299" s="46"/>
      <c r="I299" s="46"/>
      <c r="J299" s="46"/>
      <c r="K299" s="46"/>
      <c r="L299" s="42">
        <f>J299+I299+H299+G299+F299+E299+K299</f>
        <v>0</v>
      </c>
      <c r="M299" s="42">
        <f>L299*D299</f>
        <v>0</v>
      </c>
      <c r="N299" s="51"/>
      <c r="O299" s="5"/>
      <c r="P299"/>
      <c r="Q299" s="345"/>
      <c r="R299" s="466"/>
    </row>
    <row r="300" spans="1:18" ht="14.4" customHeight="1" x14ac:dyDescent="0.3">
      <c r="A300" s="77"/>
      <c r="B300" s="39"/>
      <c r="C300" s="53">
        <v>22</v>
      </c>
      <c r="D300" s="466">
        <v>190</v>
      </c>
      <c r="E300" s="343"/>
      <c r="F300" s="343"/>
      <c r="G300" s="343"/>
      <c r="H300" s="46"/>
      <c r="I300" s="46"/>
      <c r="J300" s="46"/>
      <c r="K300" s="46"/>
      <c r="L300" s="42">
        <f>J300+I300+H300+G300+F300+E300+K300</f>
        <v>0</v>
      </c>
      <c r="M300" s="42">
        <f>L300*D300</f>
        <v>0</v>
      </c>
      <c r="N300" s="51"/>
      <c r="O300" s="5"/>
      <c r="P300"/>
      <c r="Q300" s="345"/>
      <c r="R300" s="466"/>
    </row>
    <row r="301" spans="1:18" ht="14.4" customHeight="1" x14ac:dyDescent="0.3">
      <c r="A301" s="77"/>
      <c r="B301" s="39"/>
      <c r="C301" s="53">
        <v>24</v>
      </c>
      <c r="D301" s="466">
        <v>225</v>
      </c>
      <c r="E301" s="343"/>
      <c r="F301" s="343"/>
      <c r="G301" s="343"/>
      <c r="H301" s="46"/>
      <c r="I301" s="46"/>
      <c r="J301" s="46"/>
      <c r="K301" s="46"/>
      <c r="L301" s="42">
        <f>J301+I301+H301+G301+F301+E301+K301</f>
        <v>0</v>
      </c>
      <c r="M301" s="42">
        <f>L301*D301</f>
        <v>0</v>
      </c>
      <c r="N301" s="51"/>
      <c r="O301" s="5"/>
      <c r="P301"/>
      <c r="Q301" s="345"/>
      <c r="R301" s="466"/>
    </row>
    <row r="302" spans="1:18" ht="14.4" customHeight="1" x14ac:dyDescent="0.3">
      <c r="A302" s="77"/>
      <c r="B302" s="39"/>
      <c r="C302" s="53">
        <v>26</v>
      </c>
      <c r="D302" s="466">
        <v>225</v>
      </c>
      <c r="E302" s="343"/>
      <c r="F302" s="343"/>
      <c r="G302" s="343"/>
      <c r="H302" s="46"/>
      <c r="I302" s="46"/>
      <c r="J302" s="46"/>
      <c r="K302" s="46"/>
      <c r="L302" s="42">
        <f>J302+I302+H302+G302+F302+E302+K302</f>
        <v>0</v>
      </c>
      <c r="M302" s="42">
        <f>L302*D302</f>
        <v>0</v>
      </c>
      <c r="N302" s="51"/>
      <c r="O302" s="5"/>
      <c r="P302"/>
      <c r="Q302" s="345"/>
      <c r="R302" s="466"/>
    </row>
    <row r="303" spans="1:18" ht="14.4" customHeight="1" x14ac:dyDescent="0.3">
      <c r="A303" s="77"/>
      <c r="B303" s="39"/>
      <c r="C303" s="53">
        <v>28</v>
      </c>
      <c r="D303" s="466">
        <v>235</v>
      </c>
      <c r="E303" s="343"/>
      <c r="F303" s="343"/>
      <c r="G303" s="343"/>
      <c r="H303" s="46"/>
      <c r="I303" s="46"/>
      <c r="J303" s="46"/>
      <c r="K303" s="46"/>
      <c r="L303" s="42">
        <f>J303+I303+H303+G303+F303+E303+K303</f>
        <v>0</v>
      </c>
      <c r="M303" s="42">
        <f>L303*D303</f>
        <v>0</v>
      </c>
      <c r="N303" s="51"/>
      <c r="O303" s="5"/>
      <c r="P303"/>
      <c r="Q303" s="345"/>
      <c r="R303" s="466"/>
    </row>
    <row r="304" spans="1:18" ht="14.4" customHeight="1" thickBot="1" x14ac:dyDescent="0.35">
      <c r="A304" s="77"/>
      <c r="B304" s="45"/>
      <c r="C304" s="46"/>
      <c r="D304" s="466">
        <v>0</v>
      </c>
      <c r="E304" s="46"/>
      <c r="F304" s="46"/>
      <c r="G304" s="46"/>
      <c r="H304" s="46"/>
      <c r="I304" s="46"/>
      <c r="J304" s="46"/>
      <c r="K304" s="46"/>
      <c r="L304" s="48"/>
      <c r="M304" s="48"/>
      <c r="N304" s="51"/>
      <c r="O304" s="5"/>
      <c r="P304"/>
      <c r="Q304" s="345"/>
      <c r="R304" s="466"/>
    </row>
    <row r="305" spans="1:18" ht="14.4" customHeight="1" x14ac:dyDescent="0.3">
      <c r="A305" s="25" t="s">
        <v>580</v>
      </c>
      <c r="B305" s="26" t="s">
        <v>31</v>
      </c>
      <c r="C305" s="27"/>
      <c r="D305" s="466">
        <v>0</v>
      </c>
      <c r="E305" s="29" t="s">
        <v>15</v>
      </c>
      <c r="F305" s="29" t="s">
        <v>29</v>
      </c>
      <c r="G305" s="73" t="s">
        <v>30</v>
      </c>
      <c r="H305" s="59"/>
      <c r="I305" s="59"/>
      <c r="J305" s="50"/>
      <c r="K305" s="50"/>
      <c r="L305" s="35">
        <f>L306+L307+L308+L309+L310</f>
        <v>0</v>
      </c>
      <c r="M305" s="37"/>
      <c r="N305" s="37"/>
      <c r="O305" s="5"/>
      <c r="P305"/>
      <c r="Q305" s="345"/>
      <c r="R305" s="466"/>
    </row>
    <row r="306" spans="1:18" ht="14.4" customHeight="1" x14ac:dyDescent="0.3">
      <c r="A306" s="77"/>
      <c r="B306" s="39"/>
      <c r="C306" s="53">
        <v>20</v>
      </c>
      <c r="D306" s="466">
        <v>159</v>
      </c>
      <c r="E306" s="53"/>
      <c r="F306" s="53"/>
      <c r="G306" s="53"/>
      <c r="H306" s="46"/>
      <c r="I306" s="46"/>
      <c r="J306" s="46"/>
      <c r="K306" s="46"/>
      <c r="L306" s="42">
        <f>J306+I306+H306+G306+F306+E306</f>
        <v>0</v>
      </c>
      <c r="M306" s="43">
        <f t="shared" ref="M306:M311" si="0">L306*D306</f>
        <v>0</v>
      </c>
      <c r="N306" s="43"/>
      <c r="O306" s="5"/>
      <c r="P306"/>
      <c r="Q306" s="345"/>
      <c r="R306" s="466"/>
    </row>
    <row r="307" spans="1:18" ht="14.4" customHeight="1" x14ac:dyDescent="0.3">
      <c r="A307" s="77"/>
      <c r="B307" s="39"/>
      <c r="C307" s="53">
        <v>22</v>
      </c>
      <c r="D307" s="466">
        <v>159</v>
      </c>
      <c r="E307" s="53"/>
      <c r="F307" s="53"/>
      <c r="G307" s="53"/>
      <c r="H307" s="46"/>
      <c r="I307" s="46"/>
      <c r="J307" s="46"/>
      <c r="K307" s="46"/>
      <c r="L307" s="42">
        <f>J307+I307+H307+G307+F307+E307</f>
        <v>0</v>
      </c>
      <c r="M307" s="43">
        <f t="shared" si="0"/>
        <v>0</v>
      </c>
      <c r="N307" s="43"/>
      <c r="O307" s="5"/>
      <c r="P307"/>
      <c r="Q307" s="345"/>
      <c r="R307" s="466"/>
    </row>
    <row r="308" spans="1:18" ht="14.4" customHeight="1" x14ac:dyDescent="0.3">
      <c r="A308" s="77"/>
      <c r="B308" s="39"/>
      <c r="C308" s="53">
        <v>24</v>
      </c>
      <c r="D308" s="466">
        <v>185</v>
      </c>
      <c r="E308" s="53"/>
      <c r="F308" s="53"/>
      <c r="G308" s="53"/>
      <c r="H308" s="46"/>
      <c r="I308" s="46"/>
      <c r="J308" s="46"/>
      <c r="K308" s="46"/>
      <c r="L308" s="42">
        <f>J308+I308+H308+G308+F308+E308</f>
        <v>0</v>
      </c>
      <c r="M308" s="43">
        <f t="shared" si="0"/>
        <v>0</v>
      </c>
      <c r="N308" s="43"/>
      <c r="O308" s="5"/>
      <c r="P308"/>
      <c r="Q308" s="345"/>
      <c r="R308" s="466"/>
    </row>
    <row r="309" spans="1:18" ht="14.4" customHeight="1" x14ac:dyDescent="0.3">
      <c r="A309" s="77"/>
      <c r="B309" s="39"/>
      <c r="C309" s="53">
        <v>26</v>
      </c>
      <c r="D309" s="466">
        <v>185</v>
      </c>
      <c r="E309" s="53"/>
      <c r="F309" s="53"/>
      <c r="G309" s="53"/>
      <c r="H309" s="46"/>
      <c r="I309" s="46"/>
      <c r="J309" s="46"/>
      <c r="K309" s="46"/>
      <c r="L309" s="42">
        <f>J309+I309+H309+G309+F309+E309</f>
        <v>0</v>
      </c>
      <c r="M309" s="43">
        <f t="shared" si="0"/>
        <v>0</v>
      </c>
      <c r="N309" s="43"/>
      <c r="O309" s="5"/>
      <c r="P309"/>
      <c r="Q309" s="345"/>
      <c r="R309" s="466"/>
    </row>
    <row r="310" spans="1:18" ht="14.4" customHeight="1" x14ac:dyDescent="0.3">
      <c r="A310" s="77"/>
      <c r="B310" s="39"/>
      <c r="C310" s="53">
        <v>28</v>
      </c>
      <c r="D310" s="466">
        <v>192</v>
      </c>
      <c r="E310" s="53"/>
      <c r="F310" s="53"/>
      <c r="G310" s="53"/>
      <c r="H310" s="46"/>
      <c r="I310" s="46"/>
      <c r="J310" s="46"/>
      <c r="K310" s="46"/>
      <c r="L310" s="42">
        <f>J310+I310+H310+G310+F310+E310</f>
        <v>0</v>
      </c>
      <c r="M310" s="43">
        <f t="shared" si="0"/>
        <v>0</v>
      </c>
      <c r="N310" s="43"/>
      <c r="O310" s="5"/>
      <c r="P310"/>
      <c r="Q310" s="345"/>
      <c r="R310" s="466"/>
    </row>
    <row r="311" spans="1:18" ht="14.4" customHeight="1" thickBot="1" x14ac:dyDescent="0.35">
      <c r="A311" s="77"/>
      <c r="B311" s="39"/>
      <c r="C311" s="53"/>
      <c r="D311" s="466"/>
      <c r="E311" s="343"/>
      <c r="F311" s="343"/>
      <c r="G311" s="343"/>
      <c r="H311" s="46"/>
      <c r="I311" s="46"/>
      <c r="J311" s="46"/>
      <c r="K311" s="46"/>
      <c r="L311" s="42">
        <f>J311+I311+H311+G311+F311+E311+K311</f>
        <v>0</v>
      </c>
      <c r="M311" s="42">
        <f t="shared" si="0"/>
        <v>0</v>
      </c>
      <c r="N311" s="51"/>
      <c r="O311" s="5"/>
      <c r="P311"/>
      <c r="Q311" s="345"/>
      <c r="R311" s="466"/>
    </row>
    <row r="312" spans="1:18" ht="14.4" customHeight="1" x14ac:dyDescent="0.3">
      <c r="A312" s="25" t="s">
        <v>581</v>
      </c>
      <c r="B312" s="26" t="s">
        <v>14</v>
      </c>
      <c r="C312" s="27"/>
      <c r="D312" s="466">
        <v>0</v>
      </c>
      <c r="E312" s="29" t="s">
        <v>15</v>
      </c>
      <c r="F312" s="29" t="s">
        <v>16</v>
      </c>
      <c r="G312" s="30" t="s">
        <v>17</v>
      </c>
      <c r="H312" s="31" t="s">
        <v>18</v>
      </c>
      <c r="I312" s="32" t="s">
        <v>19</v>
      </c>
      <c r="J312" s="33" t="s">
        <v>20</v>
      </c>
      <c r="K312" s="34" t="s">
        <v>21</v>
      </c>
      <c r="L312" s="35">
        <f>L313+L314</f>
        <v>0</v>
      </c>
      <c r="M312" s="37"/>
      <c r="N312" s="37"/>
      <c r="O312" s="5"/>
      <c r="P312"/>
      <c r="Q312" s="345"/>
      <c r="R312" s="466"/>
    </row>
    <row r="313" spans="1:18" ht="14.4" customHeight="1" x14ac:dyDescent="0.3">
      <c r="A313" s="38"/>
      <c r="B313" s="39"/>
      <c r="C313" s="53">
        <v>18</v>
      </c>
      <c r="D313" s="466">
        <v>135</v>
      </c>
      <c r="E313" s="53"/>
      <c r="F313" s="53"/>
      <c r="G313" s="53"/>
      <c r="H313" s="53"/>
      <c r="I313" s="53"/>
      <c r="J313" s="53"/>
      <c r="K313" s="53"/>
      <c r="L313" s="42">
        <f>J313+I313+H313+G313+F313+E313+K313</f>
        <v>0</v>
      </c>
      <c r="M313" s="43">
        <f>L313*D313</f>
        <v>0</v>
      </c>
      <c r="N313" s="43"/>
      <c r="O313" s="5"/>
      <c r="P313"/>
      <c r="Q313" s="345"/>
      <c r="R313" s="466"/>
    </row>
    <row r="314" spans="1:18" ht="14.4" customHeight="1" x14ac:dyDescent="0.3">
      <c r="A314" s="38"/>
      <c r="B314" s="39"/>
      <c r="C314" s="53">
        <v>20</v>
      </c>
      <c r="D314" s="466">
        <v>135</v>
      </c>
      <c r="E314" s="53"/>
      <c r="F314" s="53"/>
      <c r="G314" s="53"/>
      <c r="H314" s="53"/>
      <c r="I314" s="53"/>
      <c r="J314" s="53"/>
      <c r="K314" s="53"/>
      <c r="L314" s="42">
        <f>J314+I314+H314+G314+F314+E314+K314</f>
        <v>0</v>
      </c>
      <c r="M314" s="43">
        <f>L314*D314</f>
        <v>0</v>
      </c>
      <c r="N314" s="43"/>
      <c r="O314" s="5"/>
      <c r="P314"/>
      <c r="Q314" s="345"/>
      <c r="R314" s="466"/>
    </row>
    <row r="315" spans="1:18" ht="15" customHeight="1" x14ac:dyDescent="0.3">
      <c r="A315" s="38"/>
      <c r="B315" s="45"/>
      <c r="C315" s="47"/>
      <c r="D315" s="466">
        <v>0</v>
      </c>
      <c r="E315" s="46"/>
      <c r="F315" s="46"/>
      <c r="G315" s="46"/>
      <c r="H315" s="46"/>
      <c r="I315" s="46"/>
      <c r="J315" s="46"/>
      <c r="K315" s="46"/>
      <c r="L315" s="48"/>
      <c r="M315" s="49"/>
      <c r="N315" s="49"/>
      <c r="O315" s="5"/>
      <c r="P315"/>
      <c r="Q315" s="345"/>
      <c r="R315" s="466"/>
    </row>
    <row r="316" spans="1:18" ht="15" customHeight="1" thickBot="1" x14ac:dyDescent="0.35">
      <c r="A316" s="38"/>
      <c r="B316" s="45"/>
      <c r="C316" s="46"/>
      <c r="D316" s="466">
        <v>0</v>
      </c>
      <c r="E316" s="46"/>
      <c r="F316" s="46"/>
      <c r="G316" s="46"/>
      <c r="H316" s="46"/>
      <c r="I316" s="46"/>
      <c r="J316" s="46"/>
      <c r="K316" s="46"/>
      <c r="L316" s="48"/>
      <c r="M316" s="49"/>
      <c r="N316" s="49"/>
      <c r="O316" s="5"/>
      <c r="P316"/>
      <c r="Q316" s="345"/>
      <c r="R316" s="466"/>
    </row>
    <row r="317" spans="1:18" ht="14.4" customHeight="1" x14ac:dyDescent="0.3">
      <c r="A317" s="25" t="s">
        <v>328</v>
      </c>
      <c r="B317" s="26" t="s">
        <v>32</v>
      </c>
      <c r="C317" s="27"/>
      <c r="D317" s="466">
        <v>0</v>
      </c>
      <c r="E317" s="29" t="s">
        <v>15</v>
      </c>
      <c r="F317" s="29" t="s">
        <v>16</v>
      </c>
      <c r="G317" s="34" t="s">
        <v>21</v>
      </c>
      <c r="H317" s="421" t="s">
        <v>257</v>
      </c>
      <c r="I317" s="340" t="s">
        <v>36</v>
      </c>
      <c r="J317" s="50"/>
      <c r="K317" s="50"/>
      <c r="L317" s="35">
        <f>L318+L319</f>
        <v>0</v>
      </c>
      <c r="M317" s="37"/>
      <c r="N317" s="37"/>
      <c r="O317" s="5"/>
      <c r="P317"/>
      <c r="Q317" s="345"/>
      <c r="R317" s="466"/>
    </row>
    <row r="318" spans="1:18" ht="15" customHeight="1" x14ac:dyDescent="0.3">
      <c r="A318" s="38"/>
      <c r="B318" s="39" t="s">
        <v>234</v>
      </c>
      <c r="C318" s="40">
        <v>18</v>
      </c>
      <c r="D318" s="466">
        <v>152</v>
      </c>
      <c r="E318" s="40"/>
      <c r="F318" s="40"/>
      <c r="G318" s="40"/>
      <c r="H318" s="40"/>
      <c r="I318" s="343"/>
      <c r="J318" s="46"/>
      <c r="K318" s="46"/>
      <c r="L318" s="42">
        <f>J318+I318+H318+G318+F318+E318+K318</f>
        <v>0</v>
      </c>
      <c r="M318" s="43">
        <f>L318*D318</f>
        <v>0</v>
      </c>
      <c r="N318" s="43"/>
      <c r="O318" s="5"/>
      <c r="P318"/>
      <c r="Q318" s="345"/>
      <c r="R318" s="466"/>
    </row>
    <row r="319" spans="1:18" ht="14.4" customHeight="1" x14ac:dyDescent="0.3">
      <c r="A319" s="38"/>
      <c r="B319" s="39"/>
      <c r="C319" s="40">
        <v>20</v>
      </c>
      <c r="D319" s="466">
        <v>152</v>
      </c>
      <c r="E319" s="40"/>
      <c r="F319" s="40"/>
      <c r="G319" s="40"/>
      <c r="H319" s="40"/>
      <c r="I319" s="343"/>
      <c r="J319" s="46"/>
      <c r="K319" s="46"/>
      <c r="L319" s="42">
        <f>J319+I319+H319+G319+F319+E319+K319</f>
        <v>0</v>
      </c>
      <c r="M319" s="43">
        <f>L319*D319</f>
        <v>0</v>
      </c>
      <c r="N319" s="43"/>
      <c r="O319" s="5"/>
      <c r="P319"/>
      <c r="Q319" s="345"/>
      <c r="R319" s="466"/>
    </row>
    <row r="320" spans="1:18" ht="14.4" customHeight="1" x14ac:dyDescent="0.3">
      <c r="A320" s="38"/>
      <c r="B320" s="45"/>
      <c r="C320" s="47"/>
      <c r="D320" s="466">
        <v>0</v>
      </c>
      <c r="E320" s="46"/>
      <c r="F320" s="46"/>
      <c r="G320" s="46"/>
      <c r="H320" s="46"/>
      <c r="I320" s="46"/>
      <c r="J320" s="46"/>
      <c r="K320" s="46"/>
      <c r="L320" s="48"/>
      <c r="M320" s="49"/>
      <c r="N320" s="49"/>
      <c r="O320" s="5"/>
      <c r="P320"/>
      <c r="Q320" s="345"/>
      <c r="R320" s="466"/>
    </row>
    <row r="321" spans="1:18" ht="14.4" customHeight="1" x14ac:dyDescent="0.3">
      <c r="A321" s="38"/>
      <c r="B321" s="45"/>
      <c r="C321" s="47"/>
      <c r="D321" s="466">
        <v>0</v>
      </c>
      <c r="E321" s="46"/>
      <c r="F321" s="46"/>
      <c r="G321" s="46"/>
      <c r="H321" s="46"/>
      <c r="I321" s="46"/>
      <c r="J321" s="46"/>
      <c r="K321" s="46"/>
      <c r="L321" s="48"/>
      <c r="M321" s="49"/>
      <c r="N321" s="49"/>
      <c r="O321" s="5"/>
      <c r="P321"/>
      <c r="Q321" s="345"/>
      <c r="R321" s="466"/>
    </row>
    <row r="322" spans="1:18" ht="14.4" customHeight="1" thickBot="1" x14ac:dyDescent="0.35">
      <c r="A322" s="38"/>
      <c r="B322" s="45"/>
      <c r="C322" s="46"/>
      <c r="D322" s="466">
        <v>0</v>
      </c>
      <c r="E322" s="46"/>
      <c r="F322" s="46"/>
      <c r="G322" s="46"/>
      <c r="H322" s="46"/>
      <c r="I322" s="46"/>
      <c r="J322" s="46"/>
      <c r="K322" s="46"/>
      <c r="L322" s="48"/>
      <c r="M322" s="49"/>
      <c r="N322" s="49"/>
      <c r="O322" s="5"/>
      <c r="P322"/>
      <c r="Q322" s="345"/>
      <c r="R322" s="466"/>
    </row>
    <row r="323" spans="1:18" ht="14.4" customHeight="1" x14ac:dyDescent="0.3">
      <c r="A323" s="25" t="s">
        <v>433</v>
      </c>
      <c r="B323" s="26" t="s">
        <v>14</v>
      </c>
      <c r="C323" s="27"/>
      <c r="D323" s="466">
        <v>0</v>
      </c>
      <c r="E323" s="29" t="s">
        <v>15</v>
      </c>
      <c r="F323" s="29" t="s">
        <v>29</v>
      </c>
      <c r="G323" s="73" t="s">
        <v>30</v>
      </c>
      <c r="H323" s="59"/>
      <c r="I323" s="59"/>
      <c r="J323" s="50"/>
      <c r="K323" s="50"/>
      <c r="L323" s="35">
        <f>L324+L325</f>
        <v>0</v>
      </c>
      <c r="M323" s="37"/>
      <c r="N323" s="37"/>
      <c r="O323" s="5"/>
      <c r="P323"/>
      <c r="Q323" s="345"/>
      <c r="R323" s="466"/>
    </row>
    <row r="324" spans="1:18" ht="14.4" customHeight="1" x14ac:dyDescent="0.3">
      <c r="A324" s="38"/>
      <c r="B324" s="39"/>
      <c r="C324" s="53">
        <v>18</v>
      </c>
      <c r="D324" s="466">
        <v>139</v>
      </c>
      <c r="E324" s="53"/>
      <c r="F324" s="53"/>
      <c r="G324" s="53"/>
      <c r="H324" s="46"/>
      <c r="I324" s="46"/>
      <c r="J324" s="46"/>
      <c r="K324" s="46"/>
      <c r="L324" s="42">
        <f>J324+I324+H324+G324+F324+E324+K324</f>
        <v>0</v>
      </c>
      <c r="M324" s="43">
        <f>L324*D324</f>
        <v>0</v>
      </c>
      <c r="N324" s="448"/>
      <c r="O324" s="5"/>
      <c r="P324"/>
      <c r="Q324" s="345"/>
      <c r="R324" s="466"/>
    </row>
    <row r="325" spans="1:18" ht="14.4" customHeight="1" x14ac:dyDescent="0.3">
      <c r="A325" s="38"/>
      <c r="B325" s="39"/>
      <c r="C325" s="53">
        <v>20</v>
      </c>
      <c r="D325" s="466">
        <v>139</v>
      </c>
      <c r="E325" s="53"/>
      <c r="F325" s="53"/>
      <c r="G325" s="53"/>
      <c r="H325" s="46"/>
      <c r="I325" s="46"/>
      <c r="J325" s="46"/>
      <c r="K325" s="46"/>
      <c r="L325" s="42">
        <f>J325+I325+H325+G325+F325+E325+K325</f>
        <v>0</v>
      </c>
      <c r="M325" s="43">
        <f>L325*D325</f>
        <v>0</v>
      </c>
      <c r="N325" s="448"/>
      <c r="O325" s="5"/>
      <c r="P325"/>
      <c r="Q325" s="345"/>
      <c r="R325" s="466"/>
    </row>
    <row r="326" spans="1:18" ht="14.4" customHeight="1" x14ac:dyDescent="0.3">
      <c r="A326" s="38"/>
      <c r="B326" s="45"/>
      <c r="C326" s="47"/>
      <c r="D326" s="466">
        <v>0</v>
      </c>
      <c r="E326" s="46"/>
      <c r="F326" s="46"/>
      <c r="G326" s="46"/>
      <c r="H326" s="46"/>
      <c r="I326" s="46"/>
      <c r="J326" s="46"/>
      <c r="K326" s="46"/>
      <c r="L326" s="48"/>
      <c r="M326" s="49"/>
      <c r="N326" s="49"/>
      <c r="O326" s="5"/>
      <c r="P326"/>
      <c r="Q326" s="345"/>
      <c r="R326" s="466"/>
    </row>
    <row r="327" spans="1:18" ht="14.4" customHeight="1" x14ac:dyDescent="0.3">
      <c r="A327" s="38"/>
      <c r="B327" s="45"/>
      <c r="C327" s="46"/>
      <c r="D327" s="466">
        <v>0</v>
      </c>
      <c r="E327" s="46"/>
      <c r="F327" s="46"/>
      <c r="G327" s="46"/>
      <c r="H327" s="46"/>
      <c r="I327" s="46"/>
      <c r="J327" s="46"/>
      <c r="K327" s="46"/>
      <c r="L327" s="48"/>
      <c r="M327" s="49"/>
      <c r="N327" s="49"/>
      <c r="O327" s="5"/>
      <c r="P327"/>
      <c r="Q327" s="345"/>
      <c r="R327" s="466"/>
    </row>
    <row r="328" spans="1:18" ht="14.4" customHeight="1" thickBot="1" x14ac:dyDescent="0.35">
      <c r="A328" s="38"/>
      <c r="B328" s="45"/>
      <c r="C328" s="46"/>
      <c r="D328" s="466">
        <v>0</v>
      </c>
      <c r="E328" s="46"/>
      <c r="F328" s="46"/>
      <c r="G328" s="46"/>
      <c r="H328" s="46"/>
      <c r="I328" s="46"/>
      <c r="J328" s="46"/>
      <c r="K328" s="46"/>
      <c r="L328" s="48"/>
      <c r="M328" s="49"/>
      <c r="N328" s="49"/>
      <c r="O328" s="5"/>
      <c r="P328"/>
      <c r="Q328" s="345"/>
      <c r="R328" s="466"/>
    </row>
    <row r="329" spans="1:18" ht="14.4" customHeight="1" x14ac:dyDescent="0.3">
      <c r="A329" s="25" t="s">
        <v>434</v>
      </c>
      <c r="B329" s="26" t="s">
        <v>225</v>
      </c>
      <c r="C329" s="27"/>
      <c r="D329" s="466">
        <v>0</v>
      </c>
      <c r="E329" s="29" t="s">
        <v>15</v>
      </c>
      <c r="F329" s="29" t="s">
        <v>29</v>
      </c>
      <c r="G329" s="73" t="s">
        <v>30</v>
      </c>
      <c r="H329" s="59"/>
      <c r="I329" s="59"/>
      <c r="J329" s="50"/>
      <c r="K329" s="50"/>
      <c r="L329" s="35">
        <f>L330+L331</f>
        <v>0</v>
      </c>
      <c r="M329" s="37"/>
      <c r="N329" s="37"/>
      <c r="O329" s="5"/>
      <c r="P329"/>
      <c r="Q329" s="345"/>
      <c r="R329" s="466"/>
    </row>
    <row r="330" spans="1:18" ht="14.4" customHeight="1" x14ac:dyDescent="0.3">
      <c r="A330" s="38"/>
      <c r="B330" s="39"/>
      <c r="C330" s="40">
        <v>18</v>
      </c>
      <c r="D330" s="466">
        <v>146</v>
      </c>
      <c r="E330" s="40"/>
      <c r="F330" s="40"/>
      <c r="G330" s="40"/>
      <c r="H330" s="46"/>
      <c r="I330" s="46"/>
      <c r="J330" s="46"/>
      <c r="K330" s="46"/>
      <c r="L330" s="42">
        <f>J330+I330+H330+G330+F330+E330+K330</f>
        <v>0</v>
      </c>
      <c r="M330" s="43">
        <f>L330*D330</f>
        <v>0</v>
      </c>
      <c r="N330" s="43"/>
      <c r="O330" s="5"/>
      <c r="P330"/>
      <c r="Q330" s="345"/>
      <c r="R330" s="466"/>
    </row>
    <row r="331" spans="1:18" ht="14.4" customHeight="1" x14ac:dyDescent="0.3">
      <c r="A331" s="38"/>
      <c r="B331" s="39"/>
      <c r="C331" s="40">
        <v>20</v>
      </c>
      <c r="D331" s="466">
        <v>146</v>
      </c>
      <c r="E331" s="40"/>
      <c r="F331" s="40"/>
      <c r="G331" s="40"/>
      <c r="H331" s="46"/>
      <c r="I331" s="46"/>
      <c r="J331" s="46"/>
      <c r="K331" s="46"/>
      <c r="L331" s="42">
        <f>J331+I331+H331+G331+F331+E331+K331</f>
        <v>0</v>
      </c>
      <c r="M331" s="43">
        <f>L331*D331</f>
        <v>0</v>
      </c>
      <c r="N331" s="43"/>
      <c r="O331" s="5"/>
      <c r="P331"/>
      <c r="Q331" s="345"/>
      <c r="R331" s="466"/>
    </row>
    <row r="332" spans="1:18" ht="14.4" customHeight="1" x14ac:dyDescent="0.3">
      <c r="A332" s="38"/>
      <c r="B332" s="45"/>
      <c r="C332" s="47"/>
      <c r="D332" s="466">
        <v>0</v>
      </c>
      <c r="E332" s="46"/>
      <c r="F332" s="46"/>
      <c r="G332" s="46"/>
      <c r="H332" s="46"/>
      <c r="I332" s="46"/>
      <c r="J332" s="46"/>
      <c r="K332" s="46"/>
      <c r="L332" s="48"/>
      <c r="M332" s="49"/>
      <c r="N332" s="49"/>
      <c r="O332" s="5"/>
      <c r="P332"/>
      <c r="Q332" s="345"/>
      <c r="R332" s="466"/>
    </row>
    <row r="333" spans="1:18" ht="14.4" customHeight="1" thickBot="1" x14ac:dyDescent="0.35">
      <c r="A333" s="38"/>
      <c r="B333" s="45"/>
      <c r="C333" s="46"/>
      <c r="D333" s="466">
        <v>0</v>
      </c>
      <c r="E333" s="46"/>
      <c r="F333" s="46"/>
      <c r="G333" s="46"/>
      <c r="H333" s="46"/>
      <c r="I333" s="46"/>
      <c r="J333" s="46"/>
      <c r="K333" s="46"/>
      <c r="L333" s="48"/>
      <c r="M333" s="49"/>
      <c r="N333" s="49"/>
      <c r="O333" s="5"/>
      <c r="P333"/>
      <c r="Q333" s="345"/>
      <c r="R333" s="466"/>
    </row>
    <row r="334" spans="1:18" ht="14.4" customHeight="1" x14ac:dyDescent="0.3">
      <c r="A334" s="25" t="s">
        <v>582</v>
      </c>
      <c r="B334" s="26" t="s">
        <v>157</v>
      </c>
      <c r="C334" s="27"/>
      <c r="D334" s="466">
        <v>0</v>
      </c>
      <c r="E334" s="29" t="s">
        <v>15</v>
      </c>
      <c r="F334" s="52" t="s">
        <v>29</v>
      </c>
      <c r="G334" s="52" t="s">
        <v>30</v>
      </c>
      <c r="H334" s="75"/>
      <c r="I334" s="75"/>
      <c r="J334" s="75"/>
      <c r="K334" s="75"/>
      <c r="L334" s="35">
        <f>L335+L336</f>
        <v>0</v>
      </c>
      <c r="M334" s="37"/>
      <c r="N334" s="37"/>
      <c r="O334" s="5"/>
      <c r="P334"/>
      <c r="Q334" s="345"/>
      <c r="R334" s="466"/>
    </row>
    <row r="335" spans="1:18" ht="14.4" customHeight="1" x14ac:dyDescent="0.3">
      <c r="A335" s="38"/>
      <c r="B335" s="39"/>
      <c r="C335" s="53">
        <v>20</v>
      </c>
      <c r="D335" s="466">
        <v>284</v>
      </c>
      <c r="E335" s="343"/>
      <c r="F335" s="343"/>
      <c r="G335" s="343"/>
      <c r="H335" s="46"/>
      <c r="I335" s="46"/>
      <c r="J335" s="46"/>
      <c r="K335" s="46"/>
      <c r="L335" s="42">
        <f>J335+I335+H335+G335+F335+E335</f>
        <v>0</v>
      </c>
      <c r="M335" s="43">
        <f>L335*D335</f>
        <v>0</v>
      </c>
      <c r="N335" s="43"/>
      <c r="O335" s="5"/>
      <c r="P335"/>
      <c r="Q335" s="345"/>
      <c r="R335" s="466"/>
    </row>
    <row r="336" spans="1:18" ht="14.4" customHeight="1" x14ac:dyDescent="0.3">
      <c r="A336" s="38"/>
      <c r="B336" s="39"/>
      <c r="C336" s="53">
        <v>22</v>
      </c>
      <c r="D336" s="466">
        <v>284</v>
      </c>
      <c r="E336" s="343"/>
      <c r="F336" s="343"/>
      <c r="G336" s="343"/>
      <c r="H336" s="46"/>
      <c r="I336" s="46"/>
      <c r="J336" s="46"/>
      <c r="K336" s="46"/>
      <c r="L336" s="42">
        <f>J336+I336+H336+G336+F336+E336</f>
        <v>0</v>
      </c>
      <c r="M336" s="43">
        <f>L336*D336</f>
        <v>0</v>
      </c>
      <c r="N336" s="43"/>
      <c r="O336" s="5"/>
      <c r="P336"/>
      <c r="Q336" s="345"/>
      <c r="R336" s="466"/>
    </row>
    <row r="337" spans="1:18" ht="14.4" customHeight="1" x14ac:dyDescent="0.3">
      <c r="A337" s="38"/>
      <c r="B337" s="39"/>
      <c r="C337" s="53">
        <v>24</v>
      </c>
      <c r="D337" s="466">
        <v>317</v>
      </c>
      <c r="E337" s="343"/>
      <c r="F337" s="343"/>
      <c r="G337" s="343"/>
      <c r="H337" s="46"/>
      <c r="I337" s="46"/>
      <c r="J337" s="46"/>
      <c r="K337" s="46"/>
      <c r="L337" s="42">
        <f>J337+I337+H337+G337+F337+E337</f>
        <v>0</v>
      </c>
      <c r="M337" s="43">
        <f>L337*D337</f>
        <v>0</v>
      </c>
      <c r="N337" s="43"/>
      <c r="O337" s="5"/>
      <c r="P337"/>
      <c r="Q337" s="345"/>
      <c r="R337" s="466"/>
    </row>
    <row r="338" spans="1:18" ht="14.4" customHeight="1" x14ac:dyDescent="0.3">
      <c r="A338" s="38"/>
      <c r="B338" s="39"/>
      <c r="C338" s="53">
        <v>26</v>
      </c>
      <c r="D338" s="466">
        <v>317</v>
      </c>
      <c r="E338" s="343"/>
      <c r="F338" s="343"/>
      <c r="G338" s="343"/>
      <c r="H338" s="46"/>
      <c r="I338" s="46"/>
      <c r="J338" s="46"/>
      <c r="K338" s="46"/>
      <c r="L338" s="42">
        <f>J338+I338+H338+G338+F338+E338</f>
        <v>0</v>
      </c>
      <c r="M338" s="43">
        <f>L338*D338</f>
        <v>0</v>
      </c>
      <c r="N338" s="43"/>
      <c r="O338" s="5"/>
      <c r="P338"/>
      <c r="Q338" s="345"/>
      <c r="R338" s="466"/>
    </row>
    <row r="339" spans="1:18" ht="14.4" customHeight="1" thickBot="1" x14ac:dyDescent="0.35">
      <c r="A339" s="38"/>
      <c r="B339" s="39"/>
      <c r="C339" s="53">
        <v>28</v>
      </c>
      <c r="D339" s="466">
        <v>360</v>
      </c>
      <c r="E339" s="343"/>
      <c r="F339" s="343"/>
      <c r="G339" s="343"/>
      <c r="H339" s="46"/>
      <c r="I339" s="46"/>
      <c r="J339" s="46"/>
      <c r="K339" s="46"/>
      <c r="L339" s="42">
        <f>J339+I339+H339+G339+F339+E339</f>
        <v>0</v>
      </c>
      <c r="M339" s="43">
        <f>L339*D339</f>
        <v>0</v>
      </c>
      <c r="N339" s="49"/>
      <c r="O339" s="5"/>
      <c r="P339"/>
      <c r="Q339" s="345"/>
      <c r="R339" s="466"/>
    </row>
    <row r="340" spans="1:18" ht="14.4" customHeight="1" x14ac:dyDescent="0.3">
      <c r="A340" s="25" t="s">
        <v>583</v>
      </c>
      <c r="B340" s="26" t="s">
        <v>215</v>
      </c>
      <c r="C340" s="27"/>
      <c r="D340" s="466">
        <v>0</v>
      </c>
      <c r="E340" s="29" t="s">
        <v>15</v>
      </c>
      <c r="F340" s="52" t="s">
        <v>29</v>
      </c>
      <c r="G340" s="52" t="s">
        <v>30</v>
      </c>
      <c r="H340" s="75"/>
      <c r="I340" s="75"/>
      <c r="J340" s="75"/>
      <c r="K340" s="75"/>
      <c r="L340" s="35">
        <f>L341+L342</f>
        <v>0</v>
      </c>
      <c r="M340" s="37"/>
      <c r="N340" s="37"/>
      <c r="O340" s="5"/>
      <c r="P340"/>
      <c r="Q340" s="345"/>
      <c r="R340" s="466"/>
    </row>
    <row r="341" spans="1:18" ht="14.4" customHeight="1" x14ac:dyDescent="0.3">
      <c r="A341" s="38"/>
      <c r="B341" s="39"/>
      <c r="C341" s="53">
        <v>20</v>
      </c>
      <c r="D341" s="466">
        <v>290</v>
      </c>
      <c r="E341" s="343"/>
      <c r="F341" s="343"/>
      <c r="G341" s="343"/>
      <c r="H341" s="46"/>
      <c r="I341" s="46"/>
      <c r="J341" s="46"/>
      <c r="K341" s="46"/>
      <c r="L341" s="42">
        <f>J341+I341+H341+G341+F341+E341</f>
        <v>0</v>
      </c>
      <c r="M341" s="43">
        <f>L341*D341</f>
        <v>0</v>
      </c>
      <c r="N341" s="43"/>
      <c r="O341" s="5"/>
      <c r="P341"/>
      <c r="Q341" s="345"/>
      <c r="R341" s="466"/>
    </row>
    <row r="342" spans="1:18" ht="14.4" customHeight="1" x14ac:dyDescent="0.3">
      <c r="A342" s="38"/>
      <c r="B342" s="39"/>
      <c r="C342" s="53">
        <v>22</v>
      </c>
      <c r="D342" s="466">
        <v>290</v>
      </c>
      <c r="E342" s="343"/>
      <c r="F342" s="343"/>
      <c r="G342" s="343"/>
      <c r="H342" s="46"/>
      <c r="I342" s="46"/>
      <c r="J342" s="46"/>
      <c r="K342" s="46"/>
      <c r="L342" s="42">
        <f>J342+I342+H342+G342+F342+E342</f>
        <v>0</v>
      </c>
      <c r="M342" s="43">
        <f>L342*D342</f>
        <v>0</v>
      </c>
      <c r="N342" s="43"/>
      <c r="O342" s="5"/>
      <c r="P342"/>
      <c r="Q342" s="345"/>
      <c r="R342" s="466"/>
    </row>
    <row r="343" spans="1:18" ht="14.4" customHeight="1" x14ac:dyDescent="0.3">
      <c r="A343" s="38"/>
      <c r="B343" s="39"/>
      <c r="C343" s="53">
        <v>24</v>
      </c>
      <c r="D343" s="466">
        <v>325</v>
      </c>
      <c r="E343" s="343"/>
      <c r="F343" s="343"/>
      <c r="G343" s="343"/>
      <c r="H343" s="46"/>
      <c r="I343" s="46"/>
      <c r="J343" s="46"/>
      <c r="K343" s="46"/>
      <c r="L343" s="42">
        <f>J343+I343+H343+G343+F343+E343</f>
        <v>0</v>
      </c>
      <c r="M343" s="43">
        <f>L343*D343</f>
        <v>0</v>
      </c>
      <c r="N343" s="43"/>
      <c r="O343" s="5"/>
      <c r="P343"/>
      <c r="Q343" s="345"/>
      <c r="R343" s="466"/>
    </row>
    <row r="344" spans="1:18" ht="14.4" customHeight="1" x14ac:dyDescent="0.3">
      <c r="A344" s="38"/>
      <c r="B344" s="39"/>
      <c r="C344" s="53">
        <v>26</v>
      </c>
      <c r="D344" s="466">
        <v>325</v>
      </c>
      <c r="E344" s="343"/>
      <c r="F344" s="343"/>
      <c r="G344" s="343"/>
      <c r="H344" s="46"/>
      <c r="I344" s="46"/>
      <c r="J344" s="46"/>
      <c r="K344" s="46"/>
      <c r="L344" s="42">
        <f>J344+I344+H344+G344+F344+E344</f>
        <v>0</v>
      </c>
      <c r="M344" s="43">
        <f>L344*D344</f>
        <v>0</v>
      </c>
      <c r="N344" s="43"/>
      <c r="O344" s="5"/>
      <c r="P344"/>
      <c r="Q344" s="345"/>
      <c r="R344" s="466"/>
    </row>
    <row r="345" spans="1:18" ht="14.4" customHeight="1" thickBot="1" x14ac:dyDescent="0.35">
      <c r="A345" s="38"/>
      <c r="B345" s="39"/>
      <c r="C345" s="53">
        <v>28</v>
      </c>
      <c r="D345" s="466">
        <v>0</v>
      </c>
      <c r="E345" s="326"/>
      <c r="F345" s="326"/>
      <c r="G345" s="46"/>
      <c r="H345" s="46"/>
      <c r="I345" s="46"/>
      <c r="J345" s="46"/>
      <c r="K345" s="46"/>
      <c r="L345" s="42">
        <f>J345+I345+H345+G345+F345+E345</f>
        <v>0</v>
      </c>
      <c r="M345" s="43">
        <f>L345*D345</f>
        <v>0</v>
      </c>
      <c r="N345" s="49"/>
      <c r="O345" s="5"/>
      <c r="P345"/>
      <c r="Q345" s="345"/>
      <c r="R345" s="466"/>
    </row>
    <row r="346" spans="1:18" ht="14.4" customHeight="1" x14ac:dyDescent="0.3">
      <c r="A346" s="25" t="s">
        <v>371</v>
      </c>
      <c r="B346" s="26" t="s">
        <v>236</v>
      </c>
      <c r="C346" s="27"/>
      <c r="D346" s="466">
        <v>0</v>
      </c>
      <c r="E346" s="52" t="s">
        <v>93</v>
      </c>
      <c r="F346" s="52" t="s">
        <v>551</v>
      </c>
      <c r="G346" s="52" t="s">
        <v>19</v>
      </c>
      <c r="H346" s="75"/>
      <c r="I346" s="75"/>
      <c r="J346" s="75"/>
      <c r="K346" s="75"/>
      <c r="L346" s="35">
        <f>L347+L348</f>
        <v>0</v>
      </c>
      <c r="M346" s="37"/>
      <c r="N346" s="37"/>
      <c r="O346" s="5"/>
      <c r="P346"/>
      <c r="Q346" s="345"/>
      <c r="R346" s="466"/>
    </row>
    <row r="347" spans="1:18" ht="14.4" customHeight="1" x14ac:dyDescent="0.3">
      <c r="A347" s="38"/>
      <c r="B347" s="39"/>
      <c r="C347" s="53">
        <v>20</v>
      </c>
      <c r="D347" s="466">
        <v>284</v>
      </c>
      <c r="E347" s="343"/>
      <c r="F347" s="343"/>
      <c r="G347" s="343"/>
      <c r="H347" s="46"/>
      <c r="I347" s="46"/>
      <c r="J347" s="46"/>
      <c r="K347" s="46"/>
      <c r="L347" s="42">
        <f>J347+I347+H347+G347+F347+E347</f>
        <v>0</v>
      </c>
      <c r="M347" s="43">
        <f>L347*D347</f>
        <v>0</v>
      </c>
      <c r="N347" s="43"/>
      <c r="O347" s="5"/>
      <c r="P347"/>
      <c r="Q347" s="345"/>
      <c r="R347" s="466"/>
    </row>
    <row r="348" spans="1:18" ht="14.4" customHeight="1" x14ac:dyDescent="0.3">
      <c r="A348" s="38"/>
      <c r="B348" s="39"/>
      <c r="C348" s="53">
        <v>22</v>
      </c>
      <c r="D348" s="466">
        <v>284</v>
      </c>
      <c r="E348" s="343"/>
      <c r="F348" s="343"/>
      <c r="G348" s="343"/>
      <c r="H348" s="46"/>
      <c r="I348" s="46"/>
      <c r="J348" s="46"/>
      <c r="K348" s="46"/>
      <c r="L348" s="42">
        <f>J348+I348+H348+G348+F348+E348</f>
        <v>0</v>
      </c>
      <c r="M348" s="43">
        <f>L348*D348</f>
        <v>0</v>
      </c>
      <c r="N348" s="43"/>
      <c r="O348" s="5"/>
      <c r="P348"/>
      <c r="Q348" s="345"/>
      <c r="R348" s="466"/>
    </row>
    <row r="349" spans="1:18" ht="14.4" customHeight="1" x14ac:dyDescent="0.3">
      <c r="A349" s="38"/>
      <c r="B349" s="39"/>
      <c r="C349" s="53">
        <v>24</v>
      </c>
      <c r="D349" s="466">
        <v>317</v>
      </c>
      <c r="E349" s="343"/>
      <c r="F349" s="343"/>
      <c r="G349" s="343"/>
      <c r="H349" s="46"/>
      <c r="I349" s="46"/>
      <c r="J349" s="46"/>
      <c r="K349" s="46"/>
      <c r="L349" s="42">
        <f>J349+I349+H349+G349+F349+E349</f>
        <v>0</v>
      </c>
      <c r="M349" s="43">
        <f>L349*D349</f>
        <v>0</v>
      </c>
      <c r="N349" s="43"/>
      <c r="O349" s="5"/>
      <c r="P349"/>
      <c r="Q349" s="345"/>
      <c r="R349" s="466"/>
    </row>
    <row r="350" spans="1:18" ht="14.4" customHeight="1" x14ac:dyDescent="0.3">
      <c r="A350" s="38"/>
      <c r="B350" s="39"/>
      <c r="C350" s="53">
        <v>26</v>
      </c>
      <c r="D350" s="466">
        <v>317</v>
      </c>
      <c r="E350" s="343"/>
      <c r="F350" s="343"/>
      <c r="G350" s="343"/>
      <c r="H350" s="46"/>
      <c r="I350" s="46"/>
      <c r="J350" s="46"/>
      <c r="K350" s="46"/>
      <c r="L350" s="42">
        <f>J350+I350+H350+G350+F350+E350</f>
        <v>0</v>
      </c>
      <c r="M350" s="43">
        <f>L350*D350</f>
        <v>0</v>
      </c>
      <c r="N350" s="43"/>
      <c r="O350" s="5"/>
      <c r="P350"/>
      <c r="Q350" s="345"/>
      <c r="R350" s="466"/>
    </row>
    <row r="351" spans="1:18" ht="14.4" customHeight="1" thickBot="1" x14ac:dyDescent="0.35">
      <c r="A351" s="38"/>
      <c r="B351" s="39"/>
      <c r="C351" s="53">
        <v>28</v>
      </c>
      <c r="D351" s="466">
        <v>0</v>
      </c>
      <c r="E351" s="326"/>
      <c r="F351" s="326"/>
      <c r="G351" s="46"/>
      <c r="H351" s="46"/>
      <c r="I351" s="46"/>
      <c r="J351" s="46"/>
      <c r="K351" s="46"/>
      <c r="L351" s="42">
        <f>J351+I351+H351+G351+F351+E351</f>
        <v>0</v>
      </c>
      <c r="M351" s="43">
        <f>L351*D351</f>
        <v>0</v>
      </c>
      <c r="N351" s="49"/>
      <c r="O351" s="5"/>
      <c r="P351"/>
      <c r="Q351" s="345"/>
      <c r="R351" s="466"/>
    </row>
    <row r="352" spans="1:18" ht="14.4" customHeight="1" x14ac:dyDescent="0.3">
      <c r="A352" s="25" t="s">
        <v>50</v>
      </c>
      <c r="B352" s="26" t="s">
        <v>38</v>
      </c>
      <c r="C352" s="27"/>
      <c r="D352" s="466">
        <v>0</v>
      </c>
      <c r="E352" s="29" t="s">
        <v>15</v>
      </c>
      <c r="F352" s="29" t="s">
        <v>16</v>
      </c>
      <c r="G352" s="29" t="s">
        <v>29</v>
      </c>
      <c r="H352" s="29" t="s">
        <v>30</v>
      </c>
      <c r="I352" s="75"/>
      <c r="J352" s="75"/>
      <c r="K352" s="75"/>
      <c r="L352" s="35">
        <f>L353+L354</f>
        <v>0</v>
      </c>
      <c r="M352" s="36"/>
      <c r="N352" s="37"/>
      <c r="O352" s="5"/>
      <c r="P352"/>
      <c r="Q352" s="345"/>
      <c r="R352" s="466"/>
    </row>
    <row r="353" spans="1:18" ht="14.4" customHeight="1" x14ac:dyDescent="0.3">
      <c r="A353" s="38"/>
      <c r="B353" s="39"/>
      <c r="C353" s="40">
        <v>20</v>
      </c>
      <c r="D353" s="466">
        <v>47</v>
      </c>
      <c r="E353" s="40"/>
      <c r="F353" s="40"/>
      <c r="G353" s="40"/>
      <c r="H353" s="40"/>
      <c r="I353" s="46"/>
      <c r="J353" s="46"/>
      <c r="K353" s="46"/>
      <c r="L353" s="42">
        <f>J353+I353+H353+G353+F353+E353+K353</f>
        <v>0</v>
      </c>
      <c r="M353" s="42">
        <f>L353*D353</f>
        <v>0</v>
      </c>
      <c r="N353" s="43"/>
      <c r="O353" s="5"/>
      <c r="P353"/>
      <c r="Q353" s="345"/>
      <c r="R353" s="466"/>
    </row>
    <row r="354" spans="1:18" ht="14.4" customHeight="1" x14ac:dyDescent="0.3">
      <c r="A354" s="38"/>
      <c r="B354" s="39"/>
      <c r="C354" s="40">
        <v>22</v>
      </c>
      <c r="D354" s="466">
        <v>47</v>
      </c>
      <c r="E354" s="40"/>
      <c r="F354" s="40"/>
      <c r="G354" s="40"/>
      <c r="H354" s="40"/>
      <c r="I354" s="46"/>
      <c r="J354" s="46"/>
      <c r="K354" s="46"/>
      <c r="L354" s="42">
        <f>J354+I354+H354+G354+F354+E354+K354</f>
        <v>0</v>
      </c>
      <c r="M354" s="42">
        <f>L354*D354</f>
        <v>0</v>
      </c>
      <c r="N354" s="43"/>
      <c r="O354" s="5"/>
      <c r="P354"/>
      <c r="Q354" s="345"/>
      <c r="R354" s="466"/>
    </row>
    <row r="355" spans="1:18" ht="14.4" customHeight="1" x14ac:dyDescent="0.3">
      <c r="A355" s="38"/>
      <c r="B355" s="342"/>
      <c r="C355" s="326"/>
      <c r="D355" s="466">
        <v>0</v>
      </c>
      <c r="E355" s="326"/>
      <c r="F355" s="326"/>
      <c r="G355" s="326"/>
      <c r="H355" s="326"/>
      <c r="I355" s="46"/>
      <c r="J355" s="46"/>
      <c r="K355" s="46"/>
      <c r="L355" s="42"/>
      <c r="M355" s="42"/>
      <c r="N355" s="43"/>
      <c r="O355" s="5"/>
      <c r="P355"/>
      <c r="Q355" s="345"/>
      <c r="R355" s="466"/>
    </row>
    <row r="356" spans="1:18" ht="14.4" customHeight="1" x14ac:dyDescent="0.3">
      <c r="A356" s="38"/>
      <c r="B356" s="342"/>
      <c r="C356" s="326"/>
      <c r="D356" s="466">
        <v>0</v>
      </c>
      <c r="E356" s="326"/>
      <c r="F356" s="326"/>
      <c r="G356" s="326"/>
      <c r="H356" s="326"/>
      <c r="I356" s="46"/>
      <c r="J356" s="46"/>
      <c r="K356" s="46"/>
      <c r="L356" s="42"/>
      <c r="M356" s="42"/>
      <c r="N356" s="43"/>
      <c r="O356" s="5"/>
      <c r="P356"/>
      <c r="Q356" s="345"/>
      <c r="R356" s="466"/>
    </row>
    <row r="357" spans="1:18" ht="14.4" customHeight="1" thickBot="1" x14ac:dyDescent="0.35">
      <c r="A357" s="407"/>
      <c r="B357" s="408"/>
      <c r="C357" s="409"/>
      <c r="D357" s="466">
        <v>0</v>
      </c>
      <c r="E357" s="409"/>
      <c r="F357" s="409"/>
      <c r="G357" s="409"/>
      <c r="H357" s="409"/>
      <c r="I357" s="95"/>
      <c r="J357" s="95"/>
      <c r="K357" s="95"/>
      <c r="L357" s="96"/>
      <c r="M357" s="96"/>
      <c r="N357" s="97"/>
      <c r="O357" s="5"/>
      <c r="P357"/>
      <c r="Q357" s="345"/>
      <c r="R357" s="466"/>
    </row>
    <row r="358" spans="1:18" ht="14.4" customHeight="1" thickTop="1" x14ac:dyDescent="0.3">
      <c r="A358" s="38" t="s">
        <v>51</v>
      </c>
      <c r="B358" s="39" t="s">
        <v>239</v>
      </c>
      <c r="C358" s="53"/>
      <c r="D358" s="466">
        <v>0</v>
      </c>
      <c r="E358" s="78" t="s">
        <v>15</v>
      </c>
      <c r="F358" s="78" t="s">
        <v>29</v>
      </c>
      <c r="G358" s="78" t="s">
        <v>30</v>
      </c>
      <c r="H358" s="46"/>
      <c r="I358" s="46"/>
      <c r="J358" s="46"/>
      <c r="K358" s="46"/>
      <c r="L358" s="88">
        <f>L359+L360</f>
        <v>0</v>
      </c>
      <c r="M358" s="42"/>
      <c r="N358" s="43"/>
      <c r="O358" s="5"/>
      <c r="P358"/>
      <c r="Q358" s="345"/>
      <c r="R358" s="466"/>
    </row>
    <row r="359" spans="1:18" ht="14.4" customHeight="1" x14ac:dyDescent="0.3">
      <c r="A359" s="38"/>
      <c r="B359" s="39"/>
      <c r="C359" s="40">
        <v>20</v>
      </c>
      <c r="D359" s="466">
        <v>67</v>
      </c>
      <c r="E359" s="326"/>
      <c r="F359" s="326"/>
      <c r="G359" s="326"/>
      <c r="H359" s="333"/>
      <c r="I359" s="46"/>
      <c r="J359" s="46"/>
      <c r="K359" s="46"/>
      <c r="L359" s="42">
        <f>J359+I359+H359+G359+F359+E359+K359</f>
        <v>0</v>
      </c>
      <c r="M359" s="42">
        <f>L359*D359</f>
        <v>0</v>
      </c>
      <c r="N359" s="43"/>
      <c r="O359" s="5"/>
      <c r="P359"/>
      <c r="Q359" s="345"/>
      <c r="R359" s="466"/>
    </row>
    <row r="360" spans="1:18" ht="14.4" customHeight="1" x14ac:dyDescent="0.3">
      <c r="A360" s="38"/>
      <c r="B360" s="39"/>
      <c r="C360" s="40">
        <v>22</v>
      </c>
      <c r="D360" s="466">
        <v>67</v>
      </c>
      <c r="E360" s="326"/>
      <c r="F360" s="326"/>
      <c r="G360" s="326"/>
      <c r="H360" s="333"/>
      <c r="I360" s="46"/>
      <c r="J360" s="46"/>
      <c r="K360" s="46"/>
      <c r="L360" s="42">
        <f>J360+I360+H360+G360+F360+E360+K360</f>
        <v>0</v>
      </c>
      <c r="M360" s="42">
        <f>L360*D360</f>
        <v>0</v>
      </c>
      <c r="N360" s="43"/>
      <c r="O360" s="5"/>
      <c r="P360"/>
      <c r="Q360" s="345"/>
      <c r="R360" s="466"/>
    </row>
    <row r="361" spans="1:18" ht="14.4" customHeight="1" x14ac:dyDescent="0.3">
      <c r="A361" s="38"/>
      <c r="B361" s="342"/>
      <c r="C361" s="326"/>
      <c r="D361" s="466">
        <v>0</v>
      </c>
      <c r="E361" s="326"/>
      <c r="F361" s="326"/>
      <c r="G361" s="326"/>
      <c r="H361" s="333"/>
      <c r="I361" s="46"/>
      <c r="J361" s="46"/>
      <c r="K361" s="46"/>
      <c r="L361" s="42"/>
      <c r="M361" s="42"/>
      <c r="N361" s="43"/>
      <c r="O361" s="5"/>
      <c r="P361"/>
      <c r="Q361" s="345"/>
      <c r="R361" s="466"/>
    </row>
    <row r="362" spans="1:18" ht="14.4" customHeight="1" x14ac:dyDescent="0.3">
      <c r="A362" s="38"/>
      <c r="B362" s="342"/>
      <c r="C362" s="326"/>
      <c r="D362" s="466">
        <v>0</v>
      </c>
      <c r="E362" s="326"/>
      <c r="F362" s="326"/>
      <c r="G362" s="326"/>
      <c r="H362" s="46"/>
      <c r="I362" s="46"/>
      <c r="J362" s="46"/>
      <c r="K362" s="46"/>
      <c r="L362" s="42"/>
      <c r="M362" s="42"/>
      <c r="N362" s="43"/>
      <c r="O362" s="5"/>
      <c r="P362"/>
      <c r="Q362" s="345"/>
      <c r="R362" s="466"/>
    </row>
    <row r="363" spans="1:18" ht="14.4" customHeight="1" thickBot="1" x14ac:dyDescent="0.35">
      <c r="A363" s="38"/>
      <c r="B363" s="361"/>
      <c r="C363" s="333"/>
      <c r="D363" s="466">
        <v>0</v>
      </c>
      <c r="E363" s="333"/>
      <c r="F363" s="333"/>
      <c r="G363" s="333"/>
      <c r="H363" s="46"/>
      <c r="I363" s="46"/>
      <c r="J363" s="46"/>
      <c r="K363" s="46"/>
      <c r="L363" s="48"/>
      <c r="M363" s="48"/>
      <c r="N363" s="49"/>
      <c r="O363" s="5"/>
      <c r="P363"/>
      <c r="Q363" s="345"/>
      <c r="R363" s="466"/>
    </row>
    <row r="364" spans="1:18" ht="14.4" customHeight="1" x14ac:dyDescent="0.3">
      <c r="A364" s="99" t="s">
        <v>439</v>
      </c>
      <c r="B364" s="26" t="s">
        <v>14</v>
      </c>
      <c r="C364" s="27"/>
      <c r="D364" s="466">
        <v>0</v>
      </c>
      <c r="E364" s="29" t="s">
        <v>15</v>
      </c>
      <c r="F364" s="29" t="s">
        <v>16</v>
      </c>
      <c r="G364" s="30" t="s">
        <v>17</v>
      </c>
      <c r="H364" s="31" t="s">
        <v>18</v>
      </c>
      <c r="I364" s="32" t="s">
        <v>19</v>
      </c>
      <c r="J364" s="33" t="s">
        <v>20</v>
      </c>
      <c r="K364" s="34" t="s">
        <v>21</v>
      </c>
      <c r="L364" s="35">
        <f>L366+L365</f>
        <v>0</v>
      </c>
      <c r="M364" s="36"/>
      <c r="N364" s="37"/>
      <c r="O364" s="5"/>
      <c r="P364"/>
      <c r="Q364" s="345"/>
      <c r="R364" s="466"/>
    </row>
    <row r="365" spans="1:18" ht="14.4" customHeight="1" x14ac:dyDescent="0.3">
      <c r="A365" s="77"/>
      <c r="B365" s="39"/>
      <c r="C365" s="40">
        <v>18</v>
      </c>
      <c r="D365" s="466">
        <v>69</v>
      </c>
      <c r="E365" s="40"/>
      <c r="F365" s="40"/>
      <c r="G365" s="40"/>
      <c r="H365" s="40"/>
      <c r="I365" s="40"/>
      <c r="J365" s="40"/>
      <c r="K365" s="40"/>
      <c r="L365" s="42">
        <f>J365+I365+H365+G365+F365+E365+K365</f>
        <v>0</v>
      </c>
      <c r="M365" s="42">
        <f>L365*D365</f>
        <v>0</v>
      </c>
      <c r="N365" s="43"/>
      <c r="O365" s="5"/>
      <c r="P365"/>
      <c r="Q365" s="345"/>
      <c r="R365" s="466"/>
    </row>
    <row r="366" spans="1:18" ht="14.4" customHeight="1" x14ac:dyDescent="0.3">
      <c r="A366" s="77"/>
      <c r="B366" s="39"/>
      <c r="C366" s="40">
        <v>20</v>
      </c>
      <c r="D366" s="466">
        <v>69</v>
      </c>
      <c r="E366" s="40"/>
      <c r="F366" s="40"/>
      <c r="G366" s="40"/>
      <c r="H366" s="40"/>
      <c r="I366" s="40"/>
      <c r="J366" s="40"/>
      <c r="K366" s="40"/>
      <c r="L366" s="42">
        <f>J366+I366+H366+G366+F366+E366+K366</f>
        <v>0</v>
      </c>
      <c r="M366" s="42">
        <f>L366*D366</f>
        <v>0</v>
      </c>
      <c r="N366" s="43"/>
      <c r="O366" s="5"/>
      <c r="P366"/>
      <c r="Q366" s="345"/>
      <c r="R366" s="466"/>
    </row>
    <row r="367" spans="1:18" ht="14.4" customHeight="1" x14ac:dyDescent="0.3">
      <c r="A367" s="77"/>
      <c r="B367" s="45"/>
      <c r="C367" s="46"/>
      <c r="D367" s="466">
        <v>0</v>
      </c>
      <c r="E367" s="46"/>
      <c r="F367" s="46"/>
      <c r="G367" s="46"/>
      <c r="H367" s="46"/>
      <c r="I367" s="46"/>
      <c r="J367" s="46"/>
      <c r="K367" s="46"/>
      <c r="L367" s="48"/>
      <c r="M367" s="48"/>
      <c r="N367" s="49"/>
      <c r="O367" s="5"/>
      <c r="P367"/>
      <c r="Q367" s="345"/>
      <c r="R367" s="466"/>
    </row>
    <row r="368" spans="1:18" ht="14.4" customHeight="1" x14ac:dyDescent="0.3">
      <c r="A368" s="77"/>
      <c r="B368" s="45"/>
      <c r="C368" s="46"/>
      <c r="D368" s="466">
        <v>0</v>
      </c>
      <c r="E368" s="46"/>
      <c r="F368" s="46"/>
      <c r="G368" s="46"/>
      <c r="H368" s="46"/>
      <c r="I368" s="46"/>
      <c r="J368" s="46"/>
      <c r="K368" s="46"/>
      <c r="L368" s="48"/>
      <c r="M368" s="48"/>
      <c r="N368" s="49"/>
      <c r="O368" s="5"/>
      <c r="P368"/>
      <c r="Q368" s="345"/>
      <c r="R368" s="466"/>
    </row>
    <row r="369" spans="1:18" ht="14.4" customHeight="1" thickBot="1" x14ac:dyDescent="0.35">
      <c r="A369" s="67"/>
      <c r="B369" s="68"/>
      <c r="C369" s="69"/>
      <c r="D369" s="466">
        <v>0</v>
      </c>
      <c r="E369" s="69"/>
      <c r="F369" s="69"/>
      <c r="G369" s="69"/>
      <c r="H369" s="69"/>
      <c r="I369" s="69"/>
      <c r="J369" s="69"/>
      <c r="K369" s="69"/>
      <c r="L369" s="71"/>
      <c r="M369" s="71"/>
      <c r="N369" s="72"/>
      <c r="O369" s="5"/>
      <c r="P369"/>
      <c r="Q369" s="345"/>
      <c r="R369" s="466"/>
    </row>
    <row r="370" spans="1:18" ht="14.4" customHeight="1" x14ac:dyDescent="0.3">
      <c r="A370" s="25" t="s">
        <v>440</v>
      </c>
      <c r="B370" s="101" t="s">
        <v>14</v>
      </c>
      <c r="C370" s="27"/>
      <c r="D370" s="466">
        <v>0</v>
      </c>
      <c r="E370" s="29" t="s">
        <v>15</v>
      </c>
      <c r="F370" s="29" t="s">
        <v>16</v>
      </c>
      <c r="G370" s="30" t="s">
        <v>17</v>
      </c>
      <c r="H370" s="31" t="s">
        <v>18</v>
      </c>
      <c r="I370" s="32" t="s">
        <v>19</v>
      </c>
      <c r="J370" s="33" t="s">
        <v>20</v>
      </c>
      <c r="K370" s="34" t="s">
        <v>21</v>
      </c>
      <c r="L370" s="35">
        <f>L371</f>
        <v>0</v>
      </c>
      <c r="M370" s="36"/>
      <c r="N370" s="37"/>
      <c r="O370" s="5"/>
      <c r="P370"/>
      <c r="Q370" s="345"/>
      <c r="R370" s="466"/>
    </row>
    <row r="371" spans="1:18" ht="14.4" customHeight="1" x14ac:dyDescent="0.3">
      <c r="A371" s="38"/>
      <c r="B371" s="39"/>
      <c r="C371" s="40">
        <v>18</v>
      </c>
      <c r="D371" s="466">
        <v>63</v>
      </c>
      <c r="E371" s="40"/>
      <c r="F371" s="40"/>
      <c r="G371" s="40"/>
      <c r="H371" s="40"/>
      <c r="I371" s="40"/>
      <c r="J371" s="40"/>
      <c r="K371" s="40"/>
      <c r="L371" s="42">
        <f>J371+I371+H371+G371+F371+E371+K371</f>
        <v>0</v>
      </c>
      <c r="M371" s="42">
        <f>L371*D371</f>
        <v>0</v>
      </c>
      <c r="N371" s="43"/>
      <c r="O371" s="5"/>
      <c r="P371"/>
      <c r="Q371" s="345"/>
      <c r="R371" s="466"/>
    </row>
    <row r="372" spans="1:18" ht="14.4" customHeight="1" x14ac:dyDescent="0.3">
      <c r="A372" s="38"/>
      <c r="B372" s="45"/>
      <c r="C372" s="46"/>
      <c r="D372" s="466">
        <v>0</v>
      </c>
      <c r="E372" s="46"/>
      <c r="F372" s="46"/>
      <c r="G372" s="46"/>
      <c r="H372" s="46"/>
      <c r="I372" s="46"/>
      <c r="J372" s="46"/>
      <c r="K372" s="46"/>
      <c r="L372" s="42">
        <f>J372+I372+H372+G372+F372+E372+K372</f>
        <v>0</v>
      </c>
      <c r="M372" s="48"/>
      <c r="N372" s="49"/>
      <c r="O372" s="5"/>
      <c r="P372"/>
      <c r="Q372" s="345"/>
      <c r="R372" s="466"/>
    </row>
    <row r="373" spans="1:18" ht="14.4" customHeight="1" x14ac:dyDescent="0.3">
      <c r="A373" s="77"/>
      <c r="B373" s="45"/>
      <c r="C373" s="46"/>
      <c r="D373" s="466">
        <v>0</v>
      </c>
      <c r="E373" s="46"/>
      <c r="F373" s="46"/>
      <c r="G373" s="46"/>
      <c r="H373" s="46"/>
      <c r="I373" s="46"/>
      <c r="J373" s="46"/>
      <c r="K373" s="46"/>
      <c r="L373" s="48"/>
      <c r="M373" s="48"/>
      <c r="N373" s="49"/>
      <c r="O373" s="5"/>
      <c r="P373"/>
      <c r="Q373" s="345"/>
      <c r="R373" s="466"/>
    </row>
    <row r="374" spans="1:18" ht="14.4" customHeight="1" x14ac:dyDescent="0.3">
      <c r="A374" s="38"/>
      <c r="B374" s="45"/>
      <c r="C374" s="46"/>
      <c r="D374" s="466">
        <v>0</v>
      </c>
      <c r="E374" s="46"/>
      <c r="F374" s="46"/>
      <c r="G374" s="46"/>
      <c r="H374" s="46"/>
      <c r="I374" s="46"/>
      <c r="J374" s="46"/>
      <c r="K374" s="46"/>
      <c r="L374" s="48"/>
      <c r="M374" s="48"/>
      <c r="N374" s="49"/>
      <c r="O374" s="5"/>
      <c r="P374"/>
      <c r="Q374" s="345"/>
      <c r="R374" s="466"/>
    </row>
    <row r="375" spans="1:18" ht="14.4" customHeight="1" x14ac:dyDescent="0.3">
      <c r="A375" s="38"/>
      <c r="B375" s="45"/>
      <c r="C375" s="46"/>
      <c r="D375" s="466">
        <v>0</v>
      </c>
      <c r="E375" s="46"/>
      <c r="F375" s="46"/>
      <c r="G375" s="46"/>
      <c r="H375" s="46"/>
      <c r="I375" s="46"/>
      <c r="J375" s="46"/>
      <c r="K375" s="46"/>
      <c r="L375" s="48"/>
      <c r="M375" s="48"/>
      <c r="N375" s="49"/>
      <c r="O375" s="5"/>
      <c r="P375"/>
      <c r="Q375" s="345"/>
      <c r="R375" s="466"/>
    </row>
    <row r="376" spans="1:18" ht="14.4" customHeight="1" thickBot="1" x14ac:dyDescent="0.35">
      <c r="A376" s="77"/>
      <c r="B376" s="45"/>
      <c r="C376" s="46"/>
      <c r="D376" s="466">
        <v>0</v>
      </c>
      <c r="E376" s="46"/>
      <c r="F376" s="46"/>
      <c r="G376" s="46"/>
      <c r="H376" s="46"/>
      <c r="I376" s="46"/>
      <c r="J376" s="46"/>
      <c r="K376" s="46"/>
      <c r="L376" s="48"/>
      <c r="M376" s="48"/>
      <c r="N376" s="49"/>
      <c r="O376" s="5"/>
      <c r="P376"/>
      <c r="Q376" s="345"/>
      <c r="R376" s="466"/>
    </row>
    <row r="377" spans="1:18" ht="14.4" customHeight="1" x14ac:dyDescent="0.3">
      <c r="A377" s="25" t="s">
        <v>52</v>
      </c>
      <c r="B377" s="162"/>
      <c r="C377" s="27"/>
      <c r="D377" s="466">
        <v>0</v>
      </c>
      <c r="E377" s="29" t="s">
        <v>15</v>
      </c>
      <c r="F377" s="29" t="s">
        <v>16</v>
      </c>
      <c r="G377" s="29" t="s">
        <v>29</v>
      </c>
      <c r="H377" s="29" t="s">
        <v>30</v>
      </c>
      <c r="I377" s="75"/>
      <c r="J377" s="75"/>
      <c r="K377" s="75"/>
      <c r="L377" s="35">
        <f>L378+L380+L382</f>
        <v>0</v>
      </c>
      <c r="M377" s="36"/>
      <c r="N377" s="37"/>
      <c r="O377" s="5"/>
      <c r="P377"/>
      <c r="Q377" s="345"/>
      <c r="R377" s="466"/>
    </row>
    <row r="378" spans="1:18" ht="14.4" customHeight="1" thickBot="1" x14ac:dyDescent="0.35">
      <c r="A378" s="38"/>
      <c r="B378" s="116" t="s">
        <v>38</v>
      </c>
      <c r="C378" s="102">
        <v>20</v>
      </c>
      <c r="D378" s="466">
        <v>32</v>
      </c>
      <c r="E378" s="53"/>
      <c r="F378" s="53"/>
      <c r="G378" s="53"/>
      <c r="H378" s="53"/>
      <c r="I378" s="46"/>
      <c r="J378" s="46"/>
      <c r="K378" s="46"/>
      <c r="L378" s="42">
        <f>J378+I378+H378+G378+F378+E378</f>
        <v>0</v>
      </c>
      <c r="M378" s="42">
        <f>L378*D378</f>
        <v>0</v>
      </c>
      <c r="N378" s="98"/>
      <c r="O378" s="5"/>
      <c r="P378"/>
      <c r="Q378" s="345"/>
      <c r="R378" s="466"/>
    </row>
    <row r="379" spans="1:18" ht="14.4" customHeight="1" thickTop="1" x14ac:dyDescent="0.3">
      <c r="A379" s="38"/>
      <c r="B379" s="424"/>
      <c r="C379" s="103"/>
      <c r="D379" s="466">
        <v>0</v>
      </c>
      <c r="E379" s="29" t="s">
        <v>15</v>
      </c>
      <c r="F379" s="29" t="s">
        <v>29</v>
      </c>
      <c r="G379" s="29" t="s">
        <v>30</v>
      </c>
      <c r="H379" s="104"/>
      <c r="I379" s="104"/>
      <c r="J379" s="104"/>
      <c r="K379" s="104"/>
      <c r="L379" s="105">
        <f>L380</f>
        <v>0</v>
      </c>
      <c r="M379" s="106"/>
      <c r="N379" s="107"/>
      <c r="O379" s="5"/>
      <c r="P379"/>
      <c r="Q379" s="345"/>
      <c r="R379" s="466"/>
    </row>
    <row r="380" spans="1:18" ht="14.4" customHeight="1" thickBot="1" x14ac:dyDescent="0.35">
      <c r="A380" s="77"/>
      <c r="B380" s="116" t="s">
        <v>53</v>
      </c>
      <c r="C380" s="102">
        <v>20</v>
      </c>
      <c r="D380" s="466">
        <v>29</v>
      </c>
      <c r="E380" s="343"/>
      <c r="F380" s="343"/>
      <c r="G380" s="343"/>
      <c r="H380" s="95"/>
      <c r="I380" s="95"/>
      <c r="J380" s="95"/>
      <c r="K380" s="95"/>
      <c r="L380" s="108">
        <f>J380+I380+H380+G380+F380+E380</f>
        <v>0</v>
      </c>
      <c r="M380" s="108">
        <f>L380*D380</f>
        <v>0</v>
      </c>
      <c r="N380" s="98"/>
      <c r="O380" s="5"/>
      <c r="P380"/>
      <c r="Q380" s="345"/>
      <c r="R380" s="466"/>
    </row>
    <row r="381" spans="1:18" ht="15" customHeight="1" thickTop="1" x14ac:dyDescent="0.3">
      <c r="A381" s="38"/>
      <c r="B381" s="424"/>
      <c r="C381" s="103"/>
      <c r="D381" s="466">
        <v>0</v>
      </c>
      <c r="E381" s="29" t="s">
        <v>15</v>
      </c>
      <c r="F381" s="29" t="s">
        <v>29</v>
      </c>
      <c r="G381" s="29" t="s">
        <v>30</v>
      </c>
      <c r="H381" s="104"/>
      <c r="I381" s="104"/>
      <c r="J381" s="104"/>
      <c r="K381" s="104"/>
      <c r="L381" s="105">
        <f>L382</f>
        <v>0</v>
      </c>
      <c r="M381" s="106"/>
      <c r="N381" s="107"/>
      <c r="O381" s="5"/>
      <c r="P381"/>
      <c r="Q381" s="345"/>
      <c r="R381" s="466"/>
    </row>
    <row r="382" spans="1:18" ht="15" customHeight="1" thickBot="1" x14ac:dyDescent="0.35">
      <c r="A382" s="67"/>
      <c r="B382" s="425" t="s">
        <v>190</v>
      </c>
      <c r="C382" s="136">
        <v>20</v>
      </c>
      <c r="D382" s="466">
        <v>36</v>
      </c>
      <c r="E382" s="334"/>
      <c r="F382" s="334"/>
      <c r="G382" s="334"/>
      <c r="H382" s="335"/>
      <c r="I382" s="69"/>
      <c r="J382" s="69"/>
      <c r="K382" s="69"/>
      <c r="L382" s="110">
        <f>J382+I382+H382+G382+F382+E382</f>
        <v>0</v>
      </c>
      <c r="M382" s="110">
        <f>L382*D382</f>
        <v>0</v>
      </c>
      <c r="N382" s="111"/>
      <c r="O382" s="5"/>
      <c r="P382"/>
      <c r="Q382" s="345"/>
      <c r="R382" s="466"/>
    </row>
    <row r="383" spans="1:18" ht="15" customHeight="1" x14ac:dyDescent="0.3">
      <c r="A383" s="38" t="s">
        <v>54</v>
      </c>
      <c r="B383" s="39" t="s">
        <v>38</v>
      </c>
      <c r="C383" s="40"/>
      <c r="D383" s="466">
        <v>0</v>
      </c>
      <c r="E383" s="78" t="s">
        <v>15</v>
      </c>
      <c r="F383" s="78" t="s">
        <v>29</v>
      </c>
      <c r="G383" s="78" t="s">
        <v>30</v>
      </c>
      <c r="H383" s="46"/>
      <c r="I383" s="46"/>
      <c r="J383" s="46"/>
      <c r="K383" s="46"/>
      <c r="L383" s="88">
        <f>L384+L385+L386+L387</f>
        <v>0</v>
      </c>
      <c r="M383" s="42"/>
      <c r="N383" s="43"/>
      <c r="O383" s="5"/>
      <c r="P383"/>
      <c r="Q383" s="345"/>
      <c r="R383" s="466"/>
    </row>
    <row r="384" spans="1:18" ht="15" customHeight="1" x14ac:dyDescent="0.3">
      <c r="A384" s="38"/>
      <c r="B384" s="39"/>
      <c r="C384" s="40">
        <v>20</v>
      </c>
      <c r="D384" s="466">
        <v>53</v>
      </c>
      <c r="E384" s="40"/>
      <c r="F384" s="40"/>
      <c r="G384" s="40"/>
      <c r="H384" s="46"/>
      <c r="I384" s="46"/>
      <c r="J384" s="46"/>
      <c r="K384" s="46"/>
      <c r="L384" s="42">
        <f>J384+I384+H384+G384+F384+E384</f>
        <v>0</v>
      </c>
      <c r="M384" s="42">
        <f>L384*D384</f>
        <v>0</v>
      </c>
      <c r="N384" s="43"/>
      <c r="O384" s="5"/>
      <c r="P384"/>
      <c r="Q384" s="345"/>
      <c r="R384" s="466"/>
    </row>
    <row r="385" spans="1:18" ht="15" customHeight="1" x14ac:dyDescent="0.3">
      <c r="A385" s="38"/>
      <c r="B385" s="39"/>
      <c r="C385" s="40">
        <v>22</v>
      </c>
      <c r="D385" s="466">
        <v>53</v>
      </c>
      <c r="E385" s="40"/>
      <c r="F385" s="40"/>
      <c r="G385" s="40"/>
      <c r="H385" s="46"/>
      <c r="I385" s="46"/>
      <c r="J385" s="46"/>
      <c r="K385" s="46"/>
      <c r="L385" s="42">
        <f>J385+I385+H385+G385+F385+E385</f>
        <v>0</v>
      </c>
      <c r="M385" s="42">
        <f>L385*D385</f>
        <v>0</v>
      </c>
      <c r="N385" s="43"/>
      <c r="O385" s="5"/>
      <c r="P385"/>
      <c r="Q385" s="345"/>
      <c r="R385" s="466"/>
    </row>
    <row r="386" spans="1:18" ht="15" customHeight="1" x14ac:dyDescent="0.3">
      <c r="A386" s="38"/>
      <c r="B386" s="39"/>
      <c r="C386" s="40">
        <v>24</v>
      </c>
      <c r="D386" s="466">
        <v>67</v>
      </c>
      <c r="E386" s="40"/>
      <c r="F386" s="40"/>
      <c r="G386" s="40"/>
      <c r="H386" s="46"/>
      <c r="I386" s="46"/>
      <c r="J386" s="46"/>
      <c r="K386" s="46"/>
      <c r="L386" s="42">
        <f>J386+I386+H386+G386+F386+E386</f>
        <v>0</v>
      </c>
      <c r="M386" s="42">
        <f>L386*D386</f>
        <v>0</v>
      </c>
      <c r="N386" s="43"/>
      <c r="O386" s="5"/>
      <c r="P386"/>
      <c r="Q386" s="345"/>
      <c r="R386" s="466"/>
    </row>
    <row r="387" spans="1:18" ht="14.4" customHeight="1" thickBot="1" x14ac:dyDescent="0.35">
      <c r="A387" s="38"/>
      <c r="B387" s="39"/>
      <c r="C387" s="53">
        <v>26</v>
      </c>
      <c r="D387" s="466">
        <v>67</v>
      </c>
      <c r="E387" s="53"/>
      <c r="F387" s="53"/>
      <c r="G387" s="53"/>
      <c r="H387" s="46"/>
      <c r="I387" s="46"/>
      <c r="J387" s="46"/>
      <c r="K387" s="46"/>
      <c r="L387" s="42">
        <f>J387+I387+H387+G387+F387+E387</f>
        <v>0</v>
      </c>
      <c r="M387" s="42">
        <f>L387*D387</f>
        <v>0</v>
      </c>
      <c r="N387" s="43"/>
      <c r="O387" s="5"/>
      <c r="P387"/>
      <c r="Q387" s="345"/>
      <c r="R387" s="466"/>
    </row>
    <row r="388" spans="1:18" ht="14.4" customHeight="1" x14ac:dyDescent="0.3">
      <c r="A388" s="25" t="s">
        <v>437</v>
      </c>
      <c r="B388" s="26" t="s">
        <v>55</v>
      </c>
      <c r="C388" s="27"/>
      <c r="D388" s="466">
        <v>0</v>
      </c>
      <c r="E388" s="29" t="s">
        <v>15</v>
      </c>
      <c r="F388" s="29" t="s">
        <v>29</v>
      </c>
      <c r="G388" s="29" t="s">
        <v>30</v>
      </c>
      <c r="H388" s="75"/>
      <c r="I388" s="75"/>
      <c r="J388" s="75"/>
      <c r="K388" s="75"/>
      <c r="L388" s="35">
        <f>L389+L390+L391+L392</f>
        <v>0</v>
      </c>
      <c r="M388" s="36"/>
      <c r="N388" s="37"/>
      <c r="O388" s="5"/>
      <c r="P388"/>
      <c r="Q388" s="345"/>
      <c r="R388" s="466"/>
    </row>
    <row r="389" spans="1:18" ht="14.4" customHeight="1" x14ac:dyDescent="0.3">
      <c r="A389" s="38"/>
      <c r="B389" s="125"/>
      <c r="C389" s="53">
        <v>20</v>
      </c>
      <c r="D389" s="466">
        <v>95</v>
      </c>
      <c r="E389" s="53"/>
      <c r="F389" s="53"/>
      <c r="G389" s="53"/>
      <c r="H389" s="46"/>
      <c r="I389" s="46"/>
      <c r="J389" s="46"/>
      <c r="K389" s="46"/>
      <c r="L389" s="42">
        <f>J389+I389+H389+G389+F389+E389</f>
        <v>0</v>
      </c>
      <c r="M389" s="42">
        <f>L389*D389</f>
        <v>0</v>
      </c>
      <c r="N389" s="43"/>
      <c r="O389" s="5"/>
      <c r="P389"/>
      <c r="Q389" s="345"/>
      <c r="R389" s="466"/>
    </row>
    <row r="390" spans="1:18" ht="14.4" customHeight="1" x14ac:dyDescent="0.3">
      <c r="A390" s="38"/>
      <c r="B390" s="39"/>
      <c r="C390" s="53">
        <v>22</v>
      </c>
      <c r="D390" s="466">
        <v>95</v>
      </c>
      <c r="E390" s="53"/>
      <c r="F390" s="53"/>
      <c r="G390" s="53"/>
      <c r="H390" s="46"/>
      <c r="I390" s="46"/>
      <c r="J390" s="46"/>
      <c r="K390" s="46"/>
      <c r="L390" s="42">
        <f>J390+I390+H390+G390+F390+E390</f>
        <v>0</v>
      </c>
      <c r="M390" s="42">
        <f>L390*D390</f>
        <v>0</v>
      </c>
      <c r="N390" s="43"/>
      <c r="O390" s="5"/>
      <c r="P390"/>
      <c r="Q390" s="345"/>
      <c r="R390" s="466"/>
    </row>
    <row r="391" spans="1:18" ht="14.4" customHeight="1" x14ac:dyDescent="0.3">
      <c r="A391" s="38"/>
      <c r="B391" s="39"/>
      <c r="C391" s="53">
        <v>24</v>
      </c>
      <c r="D391" s="466">
        <v>115</v>
      </c>
      <c r="E391" s="53"/>
      <c r="F391" s="53"/>
      <c r="G391" s="53"/>
      <c r="H391" s="46"/>
      <c r="I391" s="46"/>
      <c r="J391" s="46"/>
      <c r="K391" s="46"/>
      <c r="L391" s="42">
        <f>J391+I391+H391+G391+F391+E391</f>
        <v>0</v>
      </c>
      <c r="M391" s="42">
        <f>L391*D391</f>
        <v>0</v>
      </c>
      <c r="N391" s="43"/>
      <c r="O391" s="5"/>
      <c r="P391"/>
      <c r="Q391" s="345"/>
      <c r="R391" s="466"/>
    </row>
    <row r="392" spans="1:18" ht="14.4" customHeight="1" thickBot="1" x14ac:dyDescent="0.35">
      <c r="A392" s="76"/>
      <c r="B392" s="117"/>
      <c r="C392" s="136">
        <v>26</v>
      </c>
      <c r="D392" s="466">
        <v>115</v>
      </c>
      <c r="E392" s="136"/>
      <c r="F392" s="136"/>
      <c r="G392" s="136"/>
      <c r="H392" s="69"/>
      <c r="I392" s="69"/>
      <c r="J392" s="69"/>
      <c r="K392" s="69"/>
      <c r="L392" s="110">
        <f>J392+I392+H392+G392+F392+E392</f>
        <v>0</v>
      </c>
      <c r="M392" s="110">
        <f>L392*D392</f>
        <v>0</v>
      </c>
      <c r="N392" s="111"/>
      <c r="O392" s="5"/>
      <c r="P392"/>
      <c r="Q392" s="345"/>
      <c r="R392" s="466"/>
    </row>
    <row r="393" spans="1:18" ht="14.4" hidden="1" customHeight="1" x14ac:dyDescent="0.3">
      <c r="A393" s="25" t="s">
        <v>230</v>
      </c>
      <c r="B393" s="26" t="s">
        <v>35</v>
      </c>
      <c r="C393" s="27"/>
      <c r="D393" s="466">
        <v>0</v>
      </c>
      <c r="E393" s="29" t="s">
        <v>15</v>
      </c>
      <c r="F393" s="29" t="s">
        <v>36</v>
      </c>
      <c r="G393" s="29" t="s">
        <v>43</v>
      </c>
      <c r="H393" s="75"/>
      <c r="I393" s="75"/>
      <c r="J393" s="75"/>
      <c r="K393" s="75"/>
      <c r="L393" s="35">
        <f>L394+L395+L396+L397</f>
        <v>0</v>
      </c>
      <c r="M393" s="36"/>
      <c r="N393" s="37"/>
      <c r="O393" s="5"/>
      <c r="P393"/>
      <c r="Q393" s="345"/>
      <c r="R393" s="466"/>
    </row>
    <row r="394" spans="1:18" ht="14.4" hidden="1" customHeight="1" x14ac:dyDescent="0.3">
      <c r="A394" s="38"/>
      <c r="B394" s="125"/>
      <c r="C394" s="53">
        <v>20</v>
      </c>
      <c r="D394" s="466">
        <v>85</v>
      </c>
      <c r="E394" s="53"/>
      <c r="F394" s="53"/>
      <c r="G394" s="53"/>
      <c r="H394" s="46"/>
      <c r="I394" s="46"/>
      <c r="J394" s="46"/>
      <c r="K394" s="46"/>
      <c r="L394" s="42">
        <f>J394+I394+H394+G394+F394+E394</f>
        <v>0</v>
      </c>
      <c r="M394" s="42">
        <f>L394*D394</f>
        <v>0</v>
      </c>
      <c r="N394" s="43"/>
      <c r="O394" s="5"/>
      <c r="P394"/>
      <c r="Q394" s="345"/>
      <c r="R394" s="466"/>
    </row>
    <row r="395" spans="1:18" ht="14.4" hidden="1" customHeight="1" x14ac:dyDescent="0.3">
      <c r="A395" s="38"/>
      <c r="B395" s="39"/>
      <c r="C395" s="53">
        <v>22</v>
      </c>
      <c r="D395" s="466">
        <v>85</v>
      </c>
      <c r="E395" s="53"/>
      <c r="F395" s="53"/>
      <c r="G395" s="53"/>
      <c r="H395" s="46"/>
      <c r="I395" s="46"/>
      <c r="J395" s="46"/>
      <c r="K395" s="46"/>
      <c r="L395" s="42">
        <f>J395+I395+H395+G395+F395+E395</f>
        <v>0</v>
      </c>
      <c r="M395" s="42">
        <f>L395*D395</f>
        <v>0</v>
      </c>
      <c r="N395" s="43"/>
      <c r="O395" s="5"/>
      <c r="P395"/>
      <c r="Q395" s="345"/>
      <c r="R395" s="466"/>
    </row>
    <row r="396" spans="1:18" ht="14.4" hidden="1" customHeight="1" x14ac:dyDescent="0.3">
      <c r="A396" s="38"/>
      <c r="B396" s="39"/>
      <c r="C396" s="53">
        <v>24</v>
      </c>
      <c r="D396" s="466">
        <v>100</v>
      </c>
      <c r="E396" s="53"/>
      <c r="F396" s="53"/>
      <c r="G396" s="53"/>
      <c r="H396" s="46"/>
      <c r="I396" s="46"/>
      <c r="J396" s="46"/>
      <c r="K396" s="46"/>
      <c r="L396" s="42">
        <f>J396+I396+H396+G396+F396+E396</f>
        <v>0</v>
      </c>
      <c r="M396" s="42">
        <f>L396*D396</f>
        <v>0</v>
      </c>
      <c r="N396" s="43"/>
      <c r="O396" s="5"/>
      <c r="P396"/>
      <c r="Q396" s="345"/>
      <c r="R396" s="466"/>
    </row>
    <row r="397" spans="1:18" ht="14.4" hidden="1" customHeight="1" x14ac:dyDescent="0.3">
      <c r="A397" s="76"/>
      <c r="B397" s="117"/>
      <c r="C397" s="136">
        <v>26</v>
      </c>
      <c r="D397" s="466">
        <v>100</v>
      </c>
      <c r="E397" s="136"/>
      <c r="F397" s="136"/>
      <c r="G397" s="136"/>
      <c r="H397" s="69"/>
      <c r="I397" s="69"/>
      <c r="J397" s="69"/>
      <c r="K397" s="69"/>
      <c r="L397" s="110">
        <f>J397+I397+H397+G397+F397+E397</f>
        <v>0</v>
      </c>
      <c r="M397" s="110">
        <f>L397*D397</f>
        <v>0</v>
      </c>
      <c r="N397" s="111"/>
      <c r="O397" s="5"/>
      <c r="P397"/>
      <c r="Q397" s="345"/>
      <c r="R397" s="466"/>
    </row>
    <row r="398" spans="1:18" ht="14.4" hidden="1" customHeight="1" thickBot="1" x14ac:dyDescent="0.35">
      <c r="A398" s="38" t="s">
        <v>438</v>
      </c>
      <c r="B398" s="39" t="s">
        <v>14</v>
      </c>
      <c r="C398" s="53"/>
      <c r="D398" s="466">
        <v>0</v>
      </c>
      <c r="E398" s="78" t="s">
        <v>15</v>
      </c>
      <c r="F398" s="78" t="s">
        <v>16</v>
      </c>
      <c r="G398" s="84" t="s">
        <v>17</v>
      </c>
      <c r="H398" s="85" t="s">
        <v>18</v>
      </c>
      <c r="I398" s="86" t="s">
        <v>19</v>
      </c>
      <c r="J398" s="87" t="s">
        <v>20</v>
      </c>
      <c r="K398" s="100" t="s">
        <v>21</v>
      </c>
      <c r="L398" s="88">
        <f>L402+L401+L400+L399</f>
        <v>0</v>
      </c>
      <c r="M398" s="42"/>
      <c r="N398" s="43"/>
      <c r="O398" s="5"/>
      <c r="P398"/>
      <c r="Q398" s="345"/>
      <c r="R398" s="466"/>
    </row>
    <row r="399" spans="1:18" ht="14.4" customHeight="1" x14ac:dyDescent="0.3">
      <c r="A399" s="38"/>
      <c r="B399" s="39"/>
      <c r="C399" s="53">
        <v>20</v>
      </c>
      <c r="D399" s="466">
        <v>72</v>
      </c>
      <c r="E399" s="53"/>
      <c r="F399" s="53"/>
      <c r="G399" s="53"/>
      <c r="H399" s="53"/>
      <c r="I399" s="53"/>
      <c r="J399" s="53"/>
      <c r="K399" s="53"/>
      <c r="L399" s="42">
        <f>J399+I399+H399+G399+F399+E399+K399</f>
        <v>0</v>
      </c>
      <c r="M399" s="42">
        <f>L399*D399</f>
        <v>0</v>
      </c>
      <c r="N399" s="43"/>
      <c r="O399" s="5"/>
      <c r="P399"/>
      <c r="Q399" s="345"/>
      <c r="R399" s="466"/>
    </row>
    <row r="400" spans="1:18" ht="14.4" customHeight="1" x14ac:dyDescent="0.3">
      <c r="A400" s="38"/>
      <c r="B400" s="39"/>
      <c r="C400" s="53">
        <v>22</v>
      </c>
      <c r="D400" s="466">
        <v>72</v>
      </c>
      <c r="E400" s="53"/>
      <c r="F400" s="46"/>
      <c r="G400" s="53"/>
      <c r="H400" s="53"/>
      <c r="I400" s="53"/>
      <c r="J400" s="53"/>
      <c r="K400" s="53"/>
      <c r="L400" s="42">
        <f>J400+I400+H400+G400+F400+E400+K400</f>
        <v>0</v>
      </c>
      <c r="M400" s="42">
        <f>L400*D400</f>
        <v>0</v>
      </c>
      <c r="N400" s="43"/>
      <c r="O400" s="5"/>
      <c r="P400"/>
      <c r="Q400" s="345"/>
      <c r="R400" s="466"/>
    </row>
    <row r="401" spans="1:18" ht="14.4" customHeight="1" x14ac:dyDescent="0.3">
      <c r="A401" s="38"/>
      <c r="B401" s="39"/>
      <c r="C401" s="53">
        <v>24</v>
      </c>
      <c r="D401" s="466">
        <v>86</v>
      </c>
      <c r="E401" s="53"/>
      <c r="F401" s="46"/>
      <c r="G401" s="53"/>
      <c r="H401" s="53"/>
      <c r="I401" s="53"/>
      <c r="J401" s="53"/>
      <c r="K401" s="53"/>
      <c r="L401" s="42">
        <f>J401+I401+H401+G401+F401+E401+K401</f>
        <v>0</v>
      </c>
      <c r="M401" s="42">
        <f>L401*D401</f>
        <v>0</v>
      </c>
      <c r="N401" s="43"/>
      <c r="O401" s="5"/>
      <c r="P401"/>
      <c r="Q401" s="345"/>
      <c r="R401" s="466"/>
    </row>
    <row r="402" spans="1:18" ht="14.4" customHeight="1" x14ac:dyDescent="0.3">
      <c r="A402" s="38"/>
      <c r="B402" s="39"/>
      <c r="C402" s="53">
        <v>26</v>
      </c>
      <c r="D402" s="466">
        <v>86</v>
      </c>
      <c r="E402" s="53"/>
      <c r="F402" s="46"/>
      <c r="G402" s="53"/>
      <c r="H402" s="53"/>
      <c r="I402" s="53"/>
      <c r="J402" s="53"/>
      <c r="K402" s="53"/>
      <c r="L402" s="42">
        <f>J402+I402+H402+G402+F402+E402+K402</f>
        <v>0</v>
      </c>
      <c r="M402" s="42">
        <f>L402*D402</f>
        <v>0</v>
      </c>
      <c r="N402" s="43"/>
      <c r="O402" s="5"/>
      <c r="P402"/>
      <c r="Q402" s="345"/>
      <c r="R402" s="466"/>
    </row>
    <row r="403" spans="1:18" ht="14.4" customHeight="1" thickBot="1" x14ac:dyDescent="0.35">
      <c r="A403" s="38"/>
      <c r="B403" s="45"/>
      <c r="C403" s="46"/>
      <c r="D403" s="466">
        <v>0</v>
      </c>
      <c r="E403" s="46"/>
      <c r="F403" s="46"/>
      <c r="G403" s="46"/>
      <c r="H403" s="46"/>
      <c r="I403" s="46"/>
      <c r="J403" s="46"/>
      <c r="K403" s="46"/>
      <c r="L403" s="48"/>
      <c r="M403" s="48"/>
      <c r="N403" s="49"/>
      <c r="O403" s="5"/>
      <c r="P403"/>
      <c r="Q403" s="345"/>
      <c r="R403" s="466"/>
    </row>
    <row r="404" spans="1:18" ht="14.4" customHeight="1" x14ac:dyDescent="0.3">
      <c r="A404" s="25" t="s">
        <v>245</v>
      </c>
      <c r="B404" s="26" t="s">
        <v>244</v>
      </c>
      <c r="C404" s="27"/>
      <c r="D404" s="466">
        <v>0</v>
      </c>
      <c r="E404" s="29" t="s">
        <v>15</v>
      </c>
      <c r="F404" s="411" t="s">
        <v>110</v>
      </c>
      <c r="G404" s="412" t="s">
        <v>66</v>
      </c>
      <c r="H404" s="413" t="s">
        <v>246</v>
      </c>
      <c r="I404" s="414" t="s">
        <v>247</v>
      </c>
      <c r="J404" s="75"/>
      <c r="K404" s="75"/>
      <c r="L404" s="35">
        <f>L408+L407+L406+L405</f>
        <v>0</v>
      </c>
      <c r="M404" s="36"/>
      <c r="N404" s="37"/>
      <c r="O404" s="5"/>
      <c r="P404"/>
      <c r="Q404" s="345"/>
      <c r="R404" s="466"/>
    </row>
    <row r="405" spans="1:18" ht="14.4" customHeight="1" x14ac:dyDescent="0.3">
      <c r="A405" s="38"/>
      <c r="B405" s="39"/>
      <c r="C405" s="53">
        <v>20</v>
      </c>
      <c r="D405" s="466">
        <v>72</v>
      </c>
      <c r="E405" s="53"/>
      <c r="F405" s="53"/>
      <c r="G405" s="53"/>
      <c r="H405" s="53"/>
      <c r="I405" s="53"/>
      <c r="J405" s="46"/>
      <c r="K405" s="46"/>
      <c r="L405" s="42">
        <f>J405+I405+H405+G405+F405+E405+K405</f>
        <v>0</v>
      </c>
      <c r="M405" s="42">
        <f>L405*D405</f>
        <v>0</v>
      </c>
      <c r="N405" s="43"/>
      <c r="O405" s="5"/>
      <c r="P405"/>
      <c r="Q405" s="345"/>
      <c r="R405" s="466"/>
    </row>
    <row r="406" spans="1:18" ht="14.4" customHeight="1" x14ac:dyDescent="0.3">
      <c r="A406" s="38"/>
      <c r="B406" s="39"/>
      <c r="C406" s="53">
        <v>22</v>
      </c>
      <c r="D406" s="466">
        <v>72</v>
      </c>
      <c r="E406" s="53"/>
      <c r="F406" s="53"/>
      <c r="G406" s="53"/>
      <c r="H406" s="53"/>
      <c r="I406" s="53"/>
      <c r="J406" s="46"/>
      <c r="K406" s="46"/>
      <c r="L406" s="42">
        <f>J406+I406+H406+G406+F406+E406+K406</f>
        <v>0</v>
      </c>
      <c r="M406" s="42">
        <f>L406*D406</f>
        <v>0</v>
      </c>
      <c r="N406" s="43"/>
      <c r="O406" s="5"/>
      <c r="P406"/>
      <c r="Q406" s="345"/>
      <c r="R406" s="466"/>
    </row>
    <row r="407" spans="1:18" ht="16.95" customHeight="1" x14ac:dyDescent="0.3">
      <c r="A407" s="38"/>
      <c r="B407" s="39"/>
      <c r="C407" s="53">
        <v>24</v>
      </c>
      <c r="D407" s="466">
        <v>86</v>
      </c>
      <c r="E407" s="53"/>
      <c r="F407" s="53"/>
      <c r="G407" s="53"/>
      <c r="H407" s="53"/>
      <c r="I407" s="53"/>
      <c r="J407" s="46"/>
      <c r="K407" s="46"/>
      <c r="L407" s="42">
        <f>J407+I407+H407+G407+F407+E407+K407</f>
        <v>0</v>
      </c>
      <c r="M407" s="42">
        <f>L407*D407</f>
        <v>0</v>
      </c>
      <c r="N407" s="43"/>
      <c r="O407" s="5"/>
      <c r="P407"/>
      <c r="Q407" s="345"/>
      <c r="R407" s="466"/>
    </row>
    <row r="408" spans="1:18" ht="14.4" customHeight="1" x14ac:dyDescent="0.3">
      <c r="A408" s="38"/>
      <c r="B408" s="39"/>
      <c r="C408" s="53">
        <v>26</v>
      </c>
      <c r="D408" s="466">
        <v>86</v>
      </c>
      <c r="E408" s="53"/>
      <c r="F408" s="53"/>
      <c r="G408" s="53"/>
      <c r="H408" s="53"/>
      <c r="I408" s="53"/>
      <c r="J408" s="46"/>
      <c r="K408" s="46"/>
      <c r="L408" s="42">
        <f>J408+I408+H408+G408+F408+E408+K408</f>
        <v>0</v>
      </c>
      <c r="M408" s="42">
        <f>L408*D408</f>
        <v>0</v>
      </c>
      <c r="N408" s="43"/>
      <c r="O408" s="5"/>
      <c r="P408"/>
      <c r="Q408" s="345"/>
      <c r="R408" s="466"/>
    </row>
    <row r="409" spans="1:18" ht="14.4" customHeight="1" thickBot="1" x14ac:dyDescent="0.35">
      <c r="A409" s="76"/>
      <c r="B409" s="68"/>
      <c r="C409" s="69"/>
      <c r="D409" s="466">
        <v>0</v>
      </c>
      <c r="E409" s="69"/>
      <c r="F409" s="69"/>
      <c r="G409" s="69"/>
      <c r="H409" s="69"/>
      <c r="I409" s="69"/>
      <c r="J409" s="69"/>
      <c r="K409" s="69"/>
      <c r="L409" s="71"/>
      <c r="M409" s="71"/>
      <c r="N409" s="72"/>
      <c r="O409" s="5"/>
      <c r="P409"/>
      <c r="Q409" s="345"/>
      <c r="R409" s="466"/>
    </row>
    <row r="410" spans="1:18" ht="14.4" customHeight="1" x14ac:dyDescent="0.3">
      <c r="A410" s="25" t="s">
        <v>441</v>
      </c>
      <c r="B410" s="118" t="s">
        <v>14</v>
      </c>
      <c r="C410" s="27"/>
      <c r="D410" s="466">
        <v>0</v>
      </c>
      <c r="E410" s="29" t="s">
        <v>15</v>
      </c>
      <c r="F410" s="29" t="s">
        <v>16</v>
      </c>
      <c r="G410" s="30" t="s">
        <v>17</v>
      </c>
      <c r="H410" s="31" t="s">
        <v>18</v>
      </c>
      <c r="I410" s="32" t="s">
        <v>19</v>
      </c>
      <c r="J410" s="33" t="s">
        <v>20</v>
      </c>
      <c r="K410" s="119" t="s">
        <v>21</v>
      </c>
      <c r="L410" s="35">
        <f>L411+L412+L415</f>
        <v>0</v>
      </c>
      <c r="M410" s="36"/>
      <c r="N410" s="37"/>
      <c r="O410" s="5"/>
      <c r="P410"/>
      <c r="Q410" s="345"/>
      <c r="R410" s="466"/>
    </row>
    <row r="411" spans="1:18" ht="14.4" customHeight="1" x14ac:dyDescent="0.3">
      <c r="A411" s="38"/>
      <c r="B411" s="114"/>
      <c r="C411" s="40">
        <v>20</v>
      </c>
      <c r="D411" s="466">
        <v>60</v>
      </c>
      <c r="E411" s="40"/>
      <c r="F411" s="40"/>
      <c r="G411" s="40"/>
      <c r="H411" s="40"/>
      <c r="I411" s="40"/>
      <c r="J411" s="40"/>
      <c r="K411" s="43"/>
      <c r="L411" s="42">
        <f>J411+I411+H411+G411+F411+E411+K411</f>
        <v>0</v>
      </c>
      <c r="M411" s="42">
        <f>L411*D411</f>
        <v>0</v>
      </c>
      <c r="N411" s="43"/>
      <c r="O411" s="5"/>
      <c r="P411"/>
      <c r="Q411" s="345"/>
      <c r="R411" s="466"/>
    </row>
    <row r="412" spans="1:18" ht="14.4" customHeight="1" x14ac:dyDescent="0.3">
      <c r="A412" s="38"/>
      <c r="B412" s="114"/>
      <c r="C412" s="40">
        <v>22</v>
      </c>
      <c r="D412" s="466">
        <v>60</v>
      </c>
      <c r="E412" s="40"/>
      <c r="F412" s="46"/>
      <c r="G412" s="40"/>
      <c r="H412" s="40"/>
      <c r="I412" s="40"/>
      <c r="J412" s="40"/>
      <c r="K412" s="43"/>
      <c r="L412" s="42">
        <f>J412+I412+H412+G412+F412+E412+K412</f>
        <v>0</v>
      </c>
      <c r="M412" s="42">
        <f>L412*D412</f>
        <v>0</v>
      </c>
      <c r="N412" s="43"/>
      <c r="O412" s="5"/>
      <c r="P412"/>
      <c r="Q412" s="345"/>
      <c r="R412" s="466"/>
    </row>
    <row r="413" spans="1:18" ht="14.4" customHeight="1" x14ac:dyDescent="0.3">
      <c r="A413" s="38"/>
      <c r="B413" s="114"/>
      <c r="C413" s="53">
        <v>24</v>
      </c>
      <c r="D413" s="466">
        <v>69</v>
      </c>
      <c r="E413" s="53"/>
      <c r="F413" s="46"/>
      <c r="G413" s="53"/>
      <c r="H413" s="53"/>
      <c r="I413" s="53"/>
      <c r="J413" s="53"/>
      <c r="K413" s="43"/>
      <c r="L413" s="42"/>
      <c r="M413" s="42"/>
      <c r="N413" s="43"/>
      <c r="O413" s="5"/>
      <c r="P413"/>
      <c r="Q413" s="345"/>
      <c r="R413" s="466"/>
    </row>
    <row r="414" spans="1:18" ht="14.4" customHeight="1" x14ac:dyDescent="0.3">
      <c r="A414" s="38"/>
      <c r="B414" s="336"/>
      <c r="C414" s="326"/>
      <c r="D414" s="466">
        <v>0</v>
      </c>
      <c r="E414" s="326"/>
      <c r="F414" s="333"/>
      <c r="G414" s="326"/>
      <c r="H414" s="326"/>
      <c r="I414" s="326"/>
      <c r="J414" s="326"/>
      <c r="K414" s="415"/>
      <c r="L414" s="42"/>
      <c r="M414" s="42"/>
      <c r="N414" s="43"/>
      <c r="O414" s="5"/>
      <c r="P414"/>
      <c r="Q414" s="345"/>
      <c r="R414" s="466"/>
    </row>
    <row r="415" spans="1:18" ht="14.4" customHeight="1" thickBot="1" x14ac:dyDescent="0.35">
      <c r="A415" s="38"/>
      <c r="B415" s="338"/>
      <c r="C415" s="334"/>
      <c r="D415" s="466">
        <v>0</v>
      </c>
      <c r="E415" s="334"/>
      <c r="F415" s="335"/>
      <c r="G415" s="334"/>
      <c r="H415" s="334"/>
      <c r="I415" s="334"/>
      <c r="J415" s="334"/>
      <c r="K415" s="416"/>
      <c r="L415" s="42">
        <f>J415+I415+H415+G415+F415+E415+K415</f>
        <v>0</v>
      </c>
      <c r="M415" s="42">
        <f>L415*D415</f>
        <v>0</v>
      </c>
      <c r="N415" s="43"/>
      <c r="O415" s="5"/>
      <c r="P415"/>
      <c r="Q415" s="345"/>
      <c r="R415" s="466"/>
    </row>
    <row r="416" spans="1:18" ht="14.4" customHeight="1" x14ac:dyDescent="0.3">
      <c r="A416" s="25" t="s">
        <v>329</v>
      </c>
      <c r="B416" s="118" t="s">
        <v>57</v>
      </c>
      <c r="C416" s="27"/>
      <c r="D416" s="466">
        <v>0</v>
      </c>
      <c r="E416" s="29" t="s">
        <v>15</v>
      </c>
      <c r="F416" s="411" t="s">
        <v>110</v>
      </c>
      <c r="G416" s="412" t="s">
        <v>66</v>
      </c>
      <c r="H416" s="413" t="s">
        <v>246</v>
      </c>
      <c r="I416" s="414" t="s">
        <v>247</v>
      </c>
      <c r="J416" s="75"/>
      <c r="K416" s="112"/>
      <c r="L416" s="35">
        <f>L417+L418+L419</f>
        <v>0</v>
      </c>
      <c r="M416" s="36"/>
      <c r="N416" s="49"/>
      <c r="O416" s="5"/>
      <c r="P416"/>
      <c r="Q416" s="345"/>
      <c r="R416" s="466"/>
    </row>
    <row r="417" spans="1:18" ht="14.4" customHeight="1" x14ac:dyDescent="0.3">
      <c r="A417" s="38"/>
      <c r="B417" s="114"/>
      <c r="C417" s="40">
        <v>20</v>
      </c>
      <c r="D417" s="466">
        <v>62</v>
      </c>
      <c r="E417" s="40"/>
      <c r="F417" s="40"/>
      <c r="G417" s="40"/>
      <c r="H417" s="53"/>
      <c r="I417" s="53"/>
      <c r="J417" s="46"/>
      <c r="K417" s="49"/>
      <c r="L417" s="42">
        <f>J417+I417+H417+G417+F417+E417+K417</f>
        <v>0</v>
      </c>
      <c r="M417" s="42">
        <f>L417*D417</f>
        <v>0</v>
      </c>
      <c r="N417" s="49"/>
      <c r="O417" s="5"/>
      <c r="P417"/>
      <c r="Q417" s="345"/>
      <c r="R417" s="466"/>
    </row>
    <row r="418" spans="1:18" ht="14.4" customHeight="1" x14ac:dyDescent="0.3">
      <c r="A418" s="38"/>
      <c r="B418" s="114"/>
      <c r="C418" s="40">
        <v>22</v>
      </c>
      <c r="D418" s="466">
        <v>62</v>
      </c>
      <c r="E418" s="40"/>
      <c r="F418" s="40"/>
      <c r="G418" s="40"/>
      <c r="H418" s="53"/>
      <c r="I418" s="53"/>
      <c r="J418" s="46"/>
      <c r="K418" s="49"/>
      <c r="L418" s="42">
        <f>J418+I418+H418+G418+F418+E418+K418</f>
        <v>0</v>
      </c>
      <c r="M418" s="42">
        <f>L418*D418</f>
        <v>0</v>
      </c>
      <c r="N418" s="49"/>
      <c r="O418" s="5"/>
      <c r="P418"/>
      <c r="Q418" s="345"/>
      <c r="R418" s="466"/>
    </row>
    <row r="419" spans="1:18" ht="14.4" customHeight="1" x14ac:dyDescent="0.3">
      <c r="A419" s="38"/>
      <c r="B419" s="114"/>
      <c r="C419" s="40">
        <v>24</v>
      </c>
      <c r="D419" s="466">
        <v>71</v>
      </c>
      <c r="E419" s="40"/>
      <c r="F419" s="40"/>
      <c r="G419" s="40"/>
      <c r="H419" s="53"/>
      <c r="I419" s="53"/>
      <c r="J419" s="46"/>
      <c r="K419" s="49"/>
      <c r="L419" s="42">
        <f>J419+I419+H419+G419+F419+E419+K419</f>
        <v>0</v>
      </c>
      <c r="M419" s="42">
        <f>L419*D419</f>
        <v>0</v>
      </c>
      <c r="N419" s="49"/>
      <c r="O419" s="5"/>
      <c r="P419"/>
      <c r="Q419" s="345"/>
      <c r="R419" s="466"/>
    </row>
    <row r="420" spans="1:18" ht="15" customHeight="1" thickBot="1" x14ac:dyDescent="0.35">
      <c r="A420" s="38"/>
      <c r="B420" s="120"/>
      <c r="C420" s="69"/>
      <c r="D420" s="466">
        <v>0</v>
      </c>
      <c r="E420" s="69"/>
      <c r="F420" s="69"/>
      <c r="G420" s="69"/>
      <c r="H420" s="69"/>
      <c r="I420" s="69"/>
      <c r="J420" s="69"/>
      <c r="K420" s="72"/>
      <c r="L420" s="48"/>
      <c r="M420" s="48"/>
      <c r="N420" s="49"/>
      <c r="O420" s="5"/>
      <c r="P420"/>
      <c r="Q420" s="345"/>
      <c r="R420" s="466"/>
    </row>
    <row r="421" spans="1:18" ht="15" customHeight="1" x14ac:dyDescent="0.3">
      <c r="A421" s="25" t="s">
        <v>442</v>
      </c>
      <c r="B421" s="118" t="s">
        <v>38</v>
      </c>
      <c r="C421" s="27"/>
      <c r="D421" s="466">
        <v>0</v>
      </c>
      <c r="E421" s="29" t="s">
        <v>15</v>
      </c>
      <c r="F421" s="29" t="s">
        <v>29</v>
      </c>
      <c r="G421" s="29" t="s">
        <v>30</v>
      </c>
      <c r="H421" s="75"/>
      <c r="I421" s="75"/>
      <c r="J421" s="75"/>
      <c r="K421" s="112"/>
      <c r="L421" s="113">
        <f>L422+L423+L424</f>
        <v>0</v>
      </c>
      <c r="M421" s="36"/>
      <c r="N421" s="37"/>
      <c r="O421" s="5"/>
      <c r="P421"/>
      <c r="Q421" s="345"/>
      <c r="R421" s="466"/>
    </row>
    <row r="422" spans="1:18" ht="15" customHeight="1" x14ac:dyDescent="0.3">
      <c r="A422" s="38"/>
      <c r="B422" s="114"/>
      <c r="C422" s="53">
        <v>20</v>
      </c>
      <c r="D422" s="466">
        <v>53</v>
      </c>
      <c r="E422" s="53"/>
      <c r="F422" s="53"/>
      <c r="G422" s="53"/>
      <c r="H422" s="46"/>
      <c r="I422" s="46"/>
      <c r="J422" s="46"/>
      <c r="K422" s="49"/>
      <c r="L422" s="53">
        <f>J422+I422+H422+G422+F422+E422+K422</f>
        <v>0</v>
      </c>
      <c r="M422" s="42">
        <f>L422*D422</f>
        <v>0</v>
      </c>
      <c r="N422" s="43"/>
      <c r="O422" s="5"/>
      <c r="P422"/>
      <c r="Q422" s="345"/>
      <c r="R422" s="466"/>
    </row>
    <row r="423" spans="1:18" ht="15" customHeight="1" x14ac:dyDescent="0.3">
      <c r="A423" s="38"/>
      <c r="B423" s="114"/>
      <c r="C423" s="53">
        <v>22</v>
      </c>
      <c r="D423" s="466">
        <v>53</v>
      </c>
      <c r="E423" s="53"/>
      <c r="F423" s="53"/>
      <c r="G423" s="53"/>
      <c r="H423" s="46"/>
      <c r="I423" s="46"/>
      <c r="J423" s="46"/>
      <c r="K423" s="49"/>
      <c r="L423" s="53">
        <f>J423+I423+H423+G423+F423+E423+K423</f>
        <v>0</v>
      </c>
      <c r="M423" s="42">
        <f>L423*D423</f>
        <v>0</v>
      </c>
      <c r="N423" s="43"/>
      <c r="O423" s="5"/>
      <c r="P423"/>
      <c r="Q423" s="345"/>
      <c r="R423" s="466"/>
    </row>
    <row r="424" spans="1:18" ht="15" customHeight="1" x14ac:dyDescent="0.3">
      <c r="A424" s="38"/>
      <c r="B424" s="114"/>
      <c r="C424" s="53">
        <v>24</v>
      </c>
      <c r="D424" s="466">
        <v>61</v>
      </c>
      <c r="E424" s="53"/>
      <c r="F424" s="53"/>
      <c r="G424" s="53"/>
      <c r="H424" s="46"/>
      <c r="I424" s="46"/>
      <c r="J424" s="46"/>
      <c r="K424" s="49"/>
      <c r="L424" s="53">
        <f>J424+I424+H424+G424+F424+E424+K424</f>
        <v>0</v>
      </c>
      <c r="M424" s="42">
        <f>L424*D424</f>
        <v>0</v>
      </c>
      <c r="N424" s="43"/>
      <c r="O424" s="5"/>
      <c r="P424"/>
      <c r="Q424" s="345"/>
      <c r="R424" s="466"/>
    </row>
    <row r="425" spans="1:18" ht="15" customHeight="1" x14ac:dyDescent="0.3">
      <c r="A425" s="38"/>
      <c r="B425" s="336"/>
      <c r="C425" s="326"/>
      <c r="D425" s="326"/>
      <c r="E425" s="328"/>
      <c r="F425" s="328"/>
      <c r="G425" s="329"/>
      <c r="H425" s="330"/>
      <c r="I425" s="331"/>
      <c r="J425" s="332"/>
      <c r="K425" s="337"/>
      <c r="L425" s="53"/>
      <c r="M425" s="42"/>
      <c r="N425" s="43"/>
      <c r="O425" s="5"/>
      <c r="P425"/>
      <c r="Q425" s="345"/>
      <c r="R425" s="466"/>
    </row>
    <row r="426" spans="1:18" ht="15" customHeight="1" x14ac:dyDescent="0.3">
      <c r="A426" s="38"/>
      <c r="B426" s="336"/>
      <c r="C426" s="326"/>
      <c r="D426" s="326"/>
      <c r="E426" s="333"/>
      <c r="F426" s="333"/>
      <c r="G426" s="333"/>
      <c r="H426" s="333"/>
      <c r="I426" s="333"/>
      <c r="J426" s="333"/>
      <c r="K426" s="337"/>
      <c r="L426" s="53"/>
      <c r="M426" s="42"/>
      <c r="N426" s="43"/>
      <c r="O426" s="5"/>
      <c r="P426"/>
      <c r="Q426" s="345"/>
      <c r="R426" s="466"/>
    </row>
    <row r="427" spans="1:18" ht="15" customHeight="1" x14ac:dyDescent="0.3">
      <c r="A427" s="38"/>
      <c r="B427" s="336"/>
      <c r="C427" s="326"/>
      <c r="D427" s="326"/>
      <c r="E427" s="333"/>
      <c r="F427" s="333"/>
      <c r="G427" s="333"/>
      <c r="H427" s="333"/>
      <c r="I427" s="333"/>
      <c r="J427" s="333"/>
      <c r="K427" s="337"/>
      <c r="L427" s="53"/>
      <c r="M427" s="42"/>
      <c r="N427" s="43"/>
      <c r="O427" s="5"/>
      <c r="P427"/>
      <c r="Q427" s="345"/>
      <c r="R427" s="466"/>
    </row>
    <row r="428" spans="1:18" ht="15" customHeight="1" thickBot="1" x14ac:dyDescent="0.35">
      <c r="A428" s="76"/>
      <c r="B428" s="338"/>
      <c r="C428" s="334"/>
      <c r="D428" s="334"/>
      <c r="E428" s="335"/>
      <c r="F428" s="335"/>
      <c r="G428" s="335"/>
      <c r="H428" s="335"/>
      <c r="I428" s="335"/>
      <c r="J428" s="335"/>
      <c r="K428" s="339"/>
      <c r="L428" s="136"/>
      <c r="M428" s="110"/>
      <c r="N428" s="111"/>
      <c r="O428" s="5"/>
      <c r="P428"/>
      <c r="Q428" s="345"/>
      <c r="R428" s="466"/>
    </row>
    <row r="429" spans="1:18" ht="15" customHeight="1" x14ac:dyDescent="0.3">
      <c r="A429" s="38" t="s">
        <v>443</v>
      </c>
      <c r="B429" s="114" t="s">
        <v>55</v>
      </c>
      <c r="C429" s="53"/>
      <c r="D429" s="466">
        <v>0</v>
      </c>
      <c r="E429" s="78" t="s">
        <v>15</v>
      </c>
      <c r="F429" s="78" t="s">
        <v>29</v>
      </c>
      <c r="G429" s="78" t="s">
        <v>30</v>
      </c>
      <c r="H429" s="46"/>
      <c r="I429" s="46"/>
      <c r="J429" s="46"/>
      <c r="K429" s="46"/>
      <c r="L429" s="88">
        <f>L432+L431+L430</f>
        <v>0</v>
      </c>
      <c r="M429" s="42"/>
      <c r="N429" s="49"/>
      <c r="O429" s="5"/>
      <c r="P429"/>
      <c r="Q429" s="345"/>
      <c r="R429" s="466"/>
    </row>
    <row r="430" spans="1:18" ht="15" customHeight="1" x14ac:dyDescent="0.3">
      <c r="A430" s="38"/>
      <c r="B430" s="114"/>
      <c r="C430" s="53">
        <v>20</v>
      </c>
      <c r="D430" s="466">
        <v>75</v>
      </c>
      <c r="E430" s="343"/>
      <c r="F430" s="343"/>
      <c r="G430" s="343"/>
      <c r="H430" s="333"/>
      <c r="I430" s="46"/>
      <c r="J430" s="46"/>
      <c r="K430" s="46"/>
      <c r="L430" s="42">
        <f>J430+I430+H430+G430+F430+E430+K430</f>
        <v>0</v>
      </c>
      <c r="M430" s="42">
        <f>L430*D430</f>
        <v>0</v>
      </c>
      <c r="N430" s="43"/>
      <c r="O430" s="5"/>
      <c r="P430"/>
      <c r="Q430" s="345"/>
      <c r="R430" s="466"/>
    </row>
    <row r="431" spans="1:18" ht="15" customHeight="1" x14ac:dyDescent="0.3">
      <c r="A431" s="38"/>
      <c r="B431" s="114"/>
      <c r="C431" s="53">
        <v>22</v>
      </c>
      <c r="D431" s="466">
        <v>75</v>
      </c>
      <c r="E431" s="343"/>
      <c r="F431" s="343"/>
      <c r="G431" s="343"/>
      <c r="H431" s="333"/>
      <c r="I431" s="46"/>
      <c r="J431" s="46"/>
      <c r="K431" s="46"/>
      <c r="L431" s="42">
        <f>J431+I431+H431+G431+F431+E431+K431</f>
        <v>0</v>
      </c>
      <c r="M431" s="42">
        <f>L431*D431</f>
        <v>0</v>
      </c>
      <c r="N431" s="43"/>
      <c r="O431" s="5"/>
      <c r="P431"/>
      <c r="Q431" s="345"/>
      <c r="R431" s="466"/>
    </row>
    <row r="432" spans="1:18" ht="15" customHeight="1" x14ac:dyDescent="0.3">
      <c r="A432" s="38"/>
      <c r="B432" s="114"/>
      <c r="C432" s="53">
        <v>24</v>
      </c>
      <c r="D432" s="466">
        <v>90</v>
      </c>
      <c r="E432" s="343"/>
      <c r="F432" s="343"/>
      <c r="G432" s="343"/>
      <c r="H432" s="333"/>
      <c r="I432" s="46"/>
      <c r="J432" s="46"/>
      <c r="K432" s="46"/>
      <c r="L432" s="42">
        <f>J432+I432+H432+G432+F432+E432+K432</f>
        <v>0</v>
      </c>
      <c r="M432" s="42">
        <f>L432*D432</f>
        <v>0</v>
      </c>
      <c r="N432" s="43"/>
      <c r="O432" s="5"/>
      <c r="P432"/>
      <c r="Q432" s="345"/>
      <c r="R432" s="466"/>
    </row>
    <row r="433" spans="1:18" ht="15" customHeight="1" x14ac:dyDescent="0.3">
      <c r="A433" s="38"/>
      <c r="B433" s="115"/>
      <c r="C433" s="46"/>
      <c r="D433" s="46"/>
      <c r="E433" s="46"/>
      <c r="F433" s="46"/>
      <c r="G433" s="46"/>
      <c r="H433" s="46"/>
      <c r="I433" s="46"/>
      <c r="J433" s="46"/>
      <c r="K433" s="46"/>
      <c r="L433" s="48"/>
      <c r="M433" s="48"/>
      <c r="N433" s="49"/>
      <c r="O433" s="5"/>
      <c r="P433"/>
      <c r="Q433" s="345"/>
      <c r="R433" s="466"/>
    </row>
    <row r="434" spans="1:18" ht="15" customHeight="1" x14ac:dyDescent="0.3">
      <c r="A434" s="121"/>
      <c r="B434" s="115"/>
      <c r="C434" s="46"/>
      <c r="D434" s="46"/>
      <c r="E434" s="46"/>
      <c r="F434" s="46"/>
      <c r="G434" s="46"/>
      <c r="H434" s="46"/>
      <c r="I434" s="46"/>
      <c r="J434" s="46"/>
      <c r="K434" s="46"/>
      <c r="L434" s="48"/>
      <c r="M434" s="48"/>
      <c r="N434" s="49"/>
      <c r="O434" s="5"/>
      <c r="P434"/>
      <c r="Q434" s="345"/>
      <c r="R434" s="466"/>
    </row>
    <row r="435" spans="1:18" ht="15" customHeight="1" thickBot="1" x14ac:dyDescent="0.35">
      <c r="A435" s="74"/>
      <c r="B435" s="115"/>
      <c r="C435" s="46"/>
      <c r="D435" s="46"/>
      <c r="E435" s="46"/>
      <c r="F435" s="46"/>
      <c r="G435" s="46"/>
      <c r="H435" s="46"/>
      <c r="I435" s="46"/>
      <c r="J435" s="46"/>
      <c r="K435" s="46"/>
      <c r="L435" s="48"/>
      <c r="M435" s="48"/>
      <c r="N435" s="49"/>
      <c r="O435" s="5"/>
      <c r="P435"/>
      <c r="Q435" s="345"/>
      <c r="R435" s="466"/>
    </row>
    <row r="436" spans="1:18" ht="15" customHeight="1" x14ac:dyDescent="0.3">
      <c r="A436" s="25" t="s">
        <v>330</v>
      </c>
      <c r="B436" s="118" t="s">
        <v>55</v>
      </c>
      <c r="C436" s="27"/>
      <c r="D436" s="466">
        <v>0</v>
      </c>
      <c r="E436" s="29" t="s">
        <v>15</v>
      </c>
      <c r="F436" s="29" t="s">
        <v>43</v>
      </c>
      <c r="G436" s="29" t="s">
        <v>36</v>
      </c>
      <c r="H436" s="52" t="s">
        <v>209</v>
      </c>
      <c r="I436" s="75"/>
      <c r="J436" s="75"/>
      <c r="K436" s="75"/>
      <c r="L436" s="35">
        <f>L439+L438+L437</f>
        <v>0</v>
      </c>
      <c r="M436" s="36"/>
      <c r="N436" s="112"/>
      <c r="O436" s="5"/>
      <c r="P436"/>
      <c r="Q436" s="345"/>
      <c r="R436" s="466"/>
    </row>
    <row r="437" spans="1:18" ht="15" customHeight="1" x14ac:dyDescent="0.3">
      <c r="A437" s="38"/>
      <c r="B437" s="114"/>
      <c r="C437" s="53">
        <v>20</v>
      </c>
      <c r="D437" s="466">
        <v>67</v>
      </c>
      <c r="E437" s="343"/>
      <c r="F437" s="343"/>
      <c r="G437" s="343"/>
      <c r="H437" s="343"/>
      <c r="I437" s="46"/>
      <c r="J437" s="46"/>
      <c r="K437" s="46"/>
      <c r="L437" s="42">
        <f>J437+I437+H437+G437+F437+E437+K437</f>
        <v>0</v>
      </c>
      <c r="M437" s="42">
        <f>L437*D437</f>
        <v>0</v>
      </c>
      <c r="N437" s="43"/>
      <c r="O437" s="5"/>
      <c r="P437"/>
      <c r="Q437" s="345"/>
      <c r="R437" s="466"/>
    </row>
    <row r="438" spans="1:18" ht="15" customHeight="1" x14ac:dyDescent="0.3">
      <c r="A438" s="38"/>
      <c r="B438" s="114"/>
      <c r="C438" s="53">
        <v>22</v>
      </c>
      <c r="D438" s="466">
        <v>67</v>
      </c>
      <c r="E438" s="343"/>
      <c r="F438" s="343"/>
      <c r="G438" s="343"/>
      <c r="H438" s="343"/>
      <c r="I438" s="46"/>
      <c r="J438" s="46"/>
      <c r="K438" s="46"/>
      <c r="L438" s="42">
        <f>J438+I438+H438+G438+F438+E438+K438</f>
        <v>0</v>
      </c>
      <c r="M438" s="42">
        <f>L438*D438</f>
        <v>0</v>
      </c>
      <c r="N438" s="43"/>
      <c r="O438" s="5"/>
      <c r="P438"/>
      <c r="Q438" s="345"/>
      <c r="R438" s="466"/>
    </row>
    <row r="439" spans="1:18" ht="15" customHeight="1" x14ac:dyDescent="0.3">
      <c r="A439" s="38"/>
      <c r="B439" s="114"/>
      <c r="C439" s="53">
        <v>24</v>
      </c>
      <c r="D439" s="466">
        <v>75</v>
      </c>
      <c r="E439" s="343"/>
      <c r="F439" s="343"/>
      <c r="G439" s="343"/>
      <c r="H439" s="343"/>
      <c r="I439" s="46"/>
      <c r="J439" s="46"/>
      <c r="K439" s="46"/>
      <c r="L439" s="42">
        <f>J439+I439+H439+G439+F439+E439+K439</f>
        <v>0</v>
      </c>
      <c r="M439" s="42">
        <f>L439*D439</f>
        <v>0</v>
      </c>
      <c r="N439" s="43"/>
      <c r="O439" s="5"/>
      <c r="P439"/>
      <c r="Q439" s="345"/>
      <c r="R439" s="466"/>
    </row>
    <row r="440" spans="1:18" ht="15" customHeight="1" x14ac:dyDescent="0.3">
      <c r="A440" s="38"/>
      <c r="B440" s="115"/>
      <c r="C440" s="46"/>
      <c r="D440" s="46"/>
      <c r="E440" s="46"/>
      <c r="F440" s="46"/>
      <c r="G440" s="46"/>
      <c r="H440" s="46"/>
      <c r="I440" s="46"/>
      <c r="J440" s="46"/>
      <c r="K440" s="46"/>
      <c r="L440" s="48"/>
      <c r="M440" s="48"/>
      <c r="N440" s="49"/>
      <c r="O440" s="5"/>
      <c r="P440"/>
      <c r="Q440" s="345"/>
      <c r="R440" s="466"/>
    </row>
    <row r="441" spans="1:18" ht="15" customHeight="1" x14ac:dyDescent="0.3">
      <c r="A441" s="38"/>
      <c r="B441" s="115"/>
      <c r="C441" s="46"/>
      <c r="D441" s="46"/>
      <c r="E441" s="46"/>
      <c r="F441" s="46"/>
      <c r="G441" s="46"/>
      <c r="H441" s="46"/>
      <c r="I441" s="46"/>
      <c r="J441" s="46"/>
      <c r="K441" s="46"/>
      <c r="L441" s="48"/>
      <c r="M441" s="48"/>
      <c r="N441" s="49"/>
      <c r="O441" s="5"/>
      <c r="P441"/>
      <c r="Q441" s="345"/>
      <c r="R441" s="466"/>
    </row>
    <row r="442" spans="1:18" ht="15" customHeight="1" thickBot="1" x14ac:dyDescent="0.35">
      <c r="A442" s="164"/>
      <c r="B442" s="120"/>
      <c r="C442" s="69"/>
      <c r="D442" s="69"/>
      <c r="E442" s="69"/>
      <c r="F442" s="69"/>
      <c r="G442" s="69"/>
      <c r="H442" s="69"/>
      <c r="I442" s="69"/>
      <c r="J442" s="69"/>
      <c r="K442" s="69"/>
      <c r="L442" s="71"/>
      <c r="M442" s="71"/>
      <c r="N442" s="72"/>
      <c r="O442" s="5"/>
      <c r="P442"/>
      <c r="Q442" s="345"/>
      <c r="R442" s="466"/>
    </row>
    <row r="443" spans="1:18" ht="15" customHeight="1" x14ac:dyDescent="0.3">
      <c r="A443" s="122" t="s">
        <v>331</v>
      </c>
      <c r="B443" s="123" t="s">
        <v>14</v>
      </c>
      <c r="C443" s="27"/>
      <c r="D443" s="466">
        <v>0</v>
      </c>
      <c r="E443" s="29" t="s">
        <v>15</v>
      </c>
      <c r="F443" s="29" t="s">
        <v>16</v>
      </c>
      <c r="G443" s="30" t="s">
        <v>17</v>
      </c>
      <c r="H443" s="31" t="s">
        <v>18</v>
      </c>
      <c r="I443" s="32" t="s">
        <v>19</v>
      </c>
      <c r="J443" s="33" t="s">
        <v>20</v>
      </c>
      <c r="K443" s="34" t="s">
        <v>21</v>
      </c>
      <c r="L443" s="35">
        <f>L444+L445</f>
        <v>0</v>
      </c>
      <c r="M443" s="36"/>
      <c r="N443" s="37"/>
      <c r="O443" s="5"/>
      <c r="P443"/>
      <c r="Q443" s="345"/>
      <c r="R443" s="466"/>
    </row>
    <row r="444" spans="1:18" ht="15" customHeight="1" x14ac:dyDescent="0.3">
      <c r="A444" s="124"/>
      <c r="B444" s="125"/>
      <c r="C444" s="40">
        <v>18</v>
      </c>
      <c r="D444" s="466">
        <v>61</v>
      </c>
      <c r="E444" s="40"/>
      <c r="F444" s="40"/>
      <c r="G444" s="40"/>
      <c r="H444" s="40"/>
      <c r="I444" s="40"/>
      <c r="J444" s="40"/>
      <c r="K444" s="40"/>
      <c r="L444" s="42">
        <f>J444+I444+H444+G444+F444+E444+K444</f>
        <v>0</v>
      </c>
      <c r="M444" s="42">
        <f>L444*D444</f>
        <v>0</v>
      </c>
      <c r="N444" s="43"/>
      <c r="O444" s="5"/>
      <c r="P444"/>
      <c r="Q444" s="345"/>
      <c r="R444" s="466"/>
    </row>
    <row r="445" spans="1:18" ht="15" customHeight="1" x14ac:dyDescent="0.3">
      <c r="A445" s="124"/>
      <c r="B445" s="39"/>
      <c r="C445" s="40">
        <v>20</v>
      </c>
      <c r="D445" s="466">
        <v>61</v>
      </c>
      <c r="E445" s="40"/>
      <c r="F445" s="40"/>
      <c r="G445" s="40"/>
      <c r="H445" s="40"/>
      <c r="I445" s="40"/>
      <c r="J445" s="40"/>
      <c r="K445" s="40"/>
      <c r="L445" s="42">
        <f>J445+I445+H445+G445+F445+E445+K445</f>
        <v>0</v>
      </c>
      <c r="M445" s="42">
        <f>L445*D445</f>
        <v>0</v>
      </c>
      <c r="N445" s="43"/>
      <c r="O445" s="5"/>
      <c r="P445"/>
      <c r="Q445" s="345"/>
      <c r="R445" s="466"/>
    </row>
    <row r="446" spans="1:18" ht="15" customHeight="1" x14ac:dyDescent="0.3">
      <c r="A446" s="124"/>
      <c r="B446" s="66"/>
      <c r="C446" s="46"/>
      <c r="D446" s="466">
        <v>0</v>
      </c>
      <c r="E446" s="46"/>
      <c r="F446" s="46"/>
      <c r="G446" s="46"/>
      <c r="H446" s="46"/>
      <c r="I446" s="46"/>
      <c r="J446" s="46"/>
      <c r="K446" s="46"/>
      <c r="L446" s="48"/>
      <c r="M446" s="48"/>
      <c r="N446" s="49"/>
      <c r="O446" s="5"/>
      <c r="P446"/>
      <c r="Q446" s="345"/>
      <c r="R446" s="466"/>
    </row>
    <row r="447" spans="1:18" ht="15" customHeight="1" x14ac:dyDescent="0.3">
      <c r="A447" s="126"/>
      <c r="B447" s="66"/>
      <c r="C447" s="46"/>
      <c r="D447" s="466">
        <v>0</v>
      </c>
      <c r="E447" s="46"/>
      <c r="F447" s="46"/>
      <c r="G447" s="46"/>
      <c r="H447" s="46"/>
      <c r="I447" s="46"/>
      <c r="J447" s="46"/>
      <c r="K447" s="46"/>
      <c r="L447" s="48"/>
      <c r="M447" s="48"/>
      <c r="N447" s="49"/>
      <c r="O447" s="5"/>
      <c r="P447"/>
      <c r="Q447" s="345"/>
      <c r="R447" s="466"/>
    </row>
    <row r="448" spans="1:18" ht="15" customHeight="1" thickBot="1" x14ac:dyDescent="0.35">
      <c r="A448" s="126"/>
      <c r="B448" s="66"/>
      <c r="C448" s="46"/>
      <c r="D448" s="466">
        <v>0</v>
      </c>
      <c r="E448" s="46"/>
      <c r="F448" s="46"/>
      <c r="G448" s="46"/>
      <c r="H448" s="46"/>
      <c r="I448" s="46"/>
      <c r="J448" s="46"/>
      <c r="K448" s="46"/>
      <c r="L448" s="42"/>
      <c r="M448" s="42"/>
      <c r="N448" s="43"/>
      <c r="O448" s="5"/>
      <c r="P448"/>
      <c r="Q448" s="345"/>
      <c r="R448" s="466"/>
    </row>
    <row r="449" spans="1:18" ht="15" customHeight="1" x14ac:dyDescent="0.3">
      <c r="A449" s="122" t="s">
        <v>332</v>
      </c>
      <c r="B449" s="123" t="s">
        <v>244</v>
      </c>
      <c r="C449" s="27"/>
      <c r="D449" s="466">
        <v>0</v>
      </c>
      <c r="E449" s="29" t="s">
        <v>15</v>
      </c>
      <c r="F449" s="29" t="s">
        <v>29</v>
      </c>
      <c r="G449" s="29" t="s">
        <v>30</v>
      </c>
      <c r="H449" s="75"/>
      <c r="I449" s="75"/>
      <c r="J449" s="75"/>
      <c r="K449" s="75"/>
      <c r="L449" s="35">
        <f>L450+L451</f>
        <v>0</v>
      </c>
      <c r="M449" s="36"/>
      <c r="N449" s="37"/>
      <c r="O449" s="5"/>
      <c r="P449"/>
      <c r="Q449" s="345"/>
      <c r="R449" s="466"/>
    </row>
    <row r="450" spans="1:18" ht="15" customHeight="1" x14ac:dyDescent="0.3">
      <c r="A450" s="124"/>
      <c r="B450" s="125"/>
      <c r="C450" s="53">
        <v>18</v>
      </c>
      <c r="D450" s="466">
        <v>63</v>
      </c>
      <c r="E450" s="53"/>
      <c r="F450" s="53"/>
      <c r="G450" s="53"/>
      <c r="H450" s="46"/>
      <c r="I450" s="46"/>
      <c r="J450" s="46"/>
      <c r="K450" s="46"/>
      <c r="L450" s="42">
        <f>J450+I450+H450+G450+F450+E450+K450</f>
        <v>0</v>
      </c>
      <c r="M450" s="42">
        <f>L450*D450</f>
        <v>0</v>
      </c>
      <c r="N450" s="43"/>
      <c r="O450" s="5"/>
      <c r="P450"/>
      <c r="Q450" s="345"/>
      <c r="R450" s="466"/>
    </row>
    <row r="451" spans="1:18" ht="15" customHeight="1" x14ac:dyDescent="0.3">
      <c r="A451" s="124"/>
      <c r="B451" s="39"/>
      <c r="C451" s="53">
        <v>20</v>
      </c>
      <c r="D451" s="466">
        <v>63</v>
      </c>
      <c r="E451" s="53"/>
      <c r="F451" s="53"/>
      <c r="G451" s="53"/>
      <c r="H451" s="46"/>
      <c r="I451" s="46"/>
      <c r="J451" s="46"/>
      <c r="K451" s="46"/>
      <c r="L451" s="42">
        <f>J451+I451+H451+G451+F451+E451+K451</f>
        <v>0</v>
      </c>
      <c r="M451" s="42">
        <f>L451*D451</f>
        <v>0</v>
      </c>
      <c r="N451" s="43"/>
      <c r="O451" s="5"/>
      <c r="P451"/>
      <c r="Q451" s="345"/>
      <c r="R451" s="466"/>
    </row>
    <row r="452" spans="1:18" ht="15" customHeight="1" x14ac:dyDescent="0.3">
      <c r="A452" s="124"/>
      <c r="B452" s="66"/>
      <c r="C452" s="46"/>
      <c r="D452" s="466">
        <v>0</v>
      </c>
      <c r="E452" s="46"/>
      <c r="F452" s="46"/>
      <c r="G452" s="46"/>
      <c r="H452" s="46"/>
      <c r="I452" s="46"/>
      <c r="J452" s="46"/>
      <c r="K452" s="46"/>
      <c r="L452" s="48"/>
      <c r="M452" s="48"/>
      <c r="N452" s="49"/>
      <c r="O452" s="5"/>
      <c r="P452"/>
      <c r="Q452" s="345"/>
      <c r="R452" s="466"/>
    </row>
    <row r="453" spans="1:18" ht="15" customHeight="1" x14ac:dyDescent="0.3">
      <c r="A453" s="126"/>
      <c r="B453" s="66"/>
      <c r="C453" s="46"/>
      <c r="D453" s="466">
        <v>0</v>
      </c>
      <c r="E453" s="46"/>
      <c r="F453" s="46"/>
      <c r="G453" s="46"/>
      <c r="H453" s="46"/>
      <c r="I453" s="46"/>
      <c r="J453" s="46"/>
      <c r="K453" s="46"/>
      <c r="L453" s="48"/>
      <c r="M453" s="48"/>
      <c r="N453" s="49"/>
      <c r="O453" s="5"/>
      <c r="P453"/>
      <c r="Q453" s="345"/>
      <c r="R453" s="466"/>
    </row>
    <row r="454" spans="1:18" ht="15" customHeight="1" thickBot="1" x14ac:dyDescent="0.35">
      <c r="A454" s="126"/>
      <c r="B454" s="66"/>
      <c r="C454" s="46"/>
      <c r="D454" s="466">
        <v>0</v>
      </c>
      <c r="E454" s="46"/>
      <c r="F454" s="46"/>
      <c r="G454" s="46"/>
      <c r="H454" s="46"/>
      <c r="I454" s="46"/>
      <c r="J454" s="46"/>
      <c r="K454" s="46"/>
      <c r="L454" s="42"/>
      <c r="M454" s="42"/>
      <c r="N454" s="43"/>
      <c r="O454" s="5"/>
      <c r="P454"/>
      <c r="Q454" s="345"/>
      <c r="R454" s="466"/>
    </row>
    <row r="455" spans="1:18" ht="15" customHeight="1" x14ac:dyDescent="0.3">
      <c r="A455" s="122" t="s">
        <v>58</v>
      </c>
      <c r="B455" s="123" t="s">
        <v>59</v>
      </c>
      <c r="C455" s="27"/>
      <c r="D455" s="466">
        <v>0</v>
      </c>
      <c r="E455" s="29" t="s">
        <v>15</v>
      </c>
      <c r="F455" s="29" t="s">
        <v>29</v>
      </c>
      <c r="G455" s="29" t="s">
        <v>30</v>
      </c>
      <c r="H455" s="75"/>
      <c r="I455" s="75"/>
      <c r="J455" s="75"/>
      <c r="K455" s="75"/>
      <c r="L455" s="35">
        <f>L456+L457</f>
        <v>0</v>
      </c>
      <c r="M455" s="36"/>
      <c r="N455" s="37"/>
      <c r="O455" s="5"/>
      <c r="P455"/>
      <c r="Q455" s="345"/>
      <c r="R455" s="466"/>
    </row>
    <row r="456" spans="1:18" ht="15" customHeight="1" x14ac:dyDescent="0.3">
      <c r="A456" s="124"/>
      <c r="B456" s="125"/>
      <c r="C456" s="53">
        <v>18</v>
      </c>
      <c r="D456" s="466">
        <v>63</v>
      </c>
      <c r="E456" s="53"/>
      <c r="F456" s="53"/>
      <c r="G456" s="53"/>
      <c r="H456" s="46"/>
      <c r="I456" s="46"/>
      <c r="J456" s="46"/>
      <c r="K456" s="46"/>
      <c r="L456" s="42">
        <f>J456+I456+H456+G456+F456+E456+K456</f>
        <v>0</v>
      </c>
      <c r="M456" s="42">
        <f>L456*D456</f>
        <v>0</v>
      </c>
      <c r="N456" s="43"/>
      <c r="O456" s="5"/>
      <c r="P456"/>
      <c r="Q456" s="345"/>
      <c r="R456" s="466"/>
    </row>
    <row r="457" spans="1:18" ht="15" customHeight="1" x14ac:dyDescent="0.3">
      <c r="A457" s="124"/>
      <c r="B457" s="39"/>
      <c r="C457" s="53">
        <v>20</v>
      </c>
      <c r="D457" s="466">
        <v>63</v>
      </c>
      <c r="E457" s="53"/>
      <c r="F457" s="53"/>
      <c r="G457" s="53"/>
      <c r="H457" s="46"/>
      <c r="I457" s="46"/>
      <c r="J457" s="46"/>
      <c r="K457" s="46"/>
      <c r="L457" s="42">
        <f>J457+I457+H457+G457+F457+E457+K457</f>
        <v>0</v>
      </c>
      <c r="M457" s="42">
        <f>L457*D457</f>
        <v>0</v>
      </c>
      <c r="N457" s="43"/>
      <c r="O457" s="5"/>
      <c r="P457"/>
      <c r="Q457" s="345"/>
      <c r="R457" s="466"/>
    </row>
    <row r="458" spans="1:18" ht="15" customHeight="1" x14ac:dyDescent="0.3">
      <c r="A458" s="124"/>
      <c r="B458" s="66"/>
      <c r="C458" s="46"/>
      <c r="D458" s="466">
        <v>0</v>
      </c>
      <c r="E458" s="46"/>
      <c r="F458" s="46"/>
      <c r="G458" s="46"/>
      <c r="H458" s="46"/>
      <c r="I458" s="46"/>
      <c r="J458" s="46"/>
      <c r="K458" s="46"/>
      <c r="L458" s="48"/>
      <c r="M458" s="48"/>
      <c r="N458" s="49"/>
      <c r="O458" s="5"/>
      <c r="P458"/>
      <c r="Q458" s="345"/>
      <c r="R458" s="466"/>
    </row>
    <row r="459" spans="1:18" ht="15" customHeight="1" thickBot="1" x14ac:dyDescent="0.35">
      <c r="A459" s="127"/>
      <c r="B459" s="128"/>
      <c r="C459" s="69"/>
      <c r="D459" s="466">
        <v>0</v>
      </c>
      <c r="E459" s="69"/>
      <c r="F459" s="69"/>
      <c r="G459" s="69"/>
      <c r="H459" s="69"/>
      <c r="I459" s="69"/>
      <c r="J459" s="69"/>
      <c r="K459" s="69"/>
      <c r="L459" s="71"/>
      <c r="M459" s="71"/>
      <c r="N459" s="72"/>
      <c r="O459" s="5"/>
      <c r="P459"/>
      <c r="Q459" s="345"/>
      <c r="R459" s="466"/>
    </row>
    <row r="460" spans="1:18" ht="15" customHeight="1" x14ac:dyDescent="0.3">
      <c r="A460" s="122" t="s">
        <v>58</v>
      </c>
      <c r="B460" s="123" t="s">
        <v>225</v>
      </c>
      <c r="C460" s="27"/>
      <c r="D460" s="466">
        <v>0</v>
      </c>
      <c r="E460" s="29" t="s">
        <v>15</v>
      </c>
      <c r="F460" s="29" t="s">
        <v>29</v>
      </c>
      <c r="G460" s="29" t="s">
        <v>30</v>
      </c>
      <c r="H460" s="75"/>
      <c r="I460" s="75"/>
      <c r="J460" s="75"/>
      <c r="K460" s="75"/>
      <c r="L460" s="35">
        <f>L461+L462</f>
        <v>0</v>
      </c>
      <c r="M460" s="36"/>
      <c r="N460" s="37"/>
      <c r="O460" s="5"/>
      <c r="P460"/>
      <c r="Q460" s="345"/>
      <c r="R460" s="466"/>
    </row>
    <row r="461" spans="1:18" ht="15" customHeight="1" x14ac:dyDescent="0.3">
      <c r="A461" s="124"/>
      <c r="B461" s="125"/>
      <c r="C461" s="40">
        <v>18</v>
      </c>
      <c r="D461" s="466">
        <v>67</v>
      </c>
      <c r="E461" s="40"/>
      <c r="F461" s="40"/>
      <c r="G461" s="40"/>
      <c r="H461" s="46"/>
      <c r="I461" s="46"/>
      <c r="J461" s="46"/>
      <c r="K461" s="46"/>
      <c r="L461" s="42">
        <f>J461+I461+H461+G461+F461+E461+K461</f>
        <v>0</v>
      </c>
      <c r="M461" s="42">
        <f>L461*D461</f>
        <v>0</v>
      </c>
      <c r="N461" s="43"/>
      <c r="O461" s="5"/>
      <c r="P461"/>
      <c r="Q461" s="345"/>
      <c r="R461" s="466"/>
    </row>
    <row r="462" spans="1:18" ht="15" customHeight="1" x14ac:dyDescent="0.3">
      <c r="A462" s="124"/>
      <c r="B462" s="39"/>
      <c r="C462" s="40">
        <v>20</v>
      </c>
      <c r="D462" s="466">
        <v>67</v>
      </c>
      <c r="E462" s="40"/>
      <c r="F462" s="40"/>
      <c r="G462" s="40"/>
      <c r="H462" s="46"/>
      <c r="I462" s="46"/>
      <c r="J462" s="46"/>
      <c r="K462" s="46"/>
      <c r="L462" s="42">
        <f>J462+I462+H462+G462+F462+E462+K462</f>
        <v>0</v>
      </c>
      <c r="M462" s="42">
        <f>L462*D462</f>
        <v>0</v>
      </c>
      <c r="N462" s="43"/>
      <c r="O462" s="5"/>
      <c r="P462"/>
      <c r="Q462" s="345"/>
      <c r="R462" s="466"/>
    </row>
    <row r="463" spans="1:18" ht="15" customHeight="1" x14ac:dyDescent="0.3">
      <c r="A463" s="124"/>
      <c r="B463" s="66"/>
      <c r="C463" s="46"/>
      <c r="D463" s="466">
        <v>0</v>
      </c>
      <c r="E463" s="46"/>
      <c r="F463" s="46"/>
      <c r="G463" s="46"/>
      <c r="H463" s="46"/>
      <c r="I463" s="46"/>
      <c r="J463" s="46"/>
      <c r="K463" s="46"/>
      <c r="L463" s="48"/>
      <c r="M463" s="48"/>
      <c r="N463" s="49"/>
      <c r="O463" s="5"/>
      <c r="P463"/>
      <c r="Q463" s="345"/>
      <c r="R463" s="466"/>
    </row>
    <row r="464" spans="1:18" ht="15" customHeight="1" thickBot="1" x14ac:dyDescent="0.35">
      <c r="A464" s="127"/>
      <c r="B464" s="128"/>
      <c r="C464" s="69"/>
      <c r="D464" s="466">
        <v>0</v>
      </c>
      <c r="E464" s="69"/>
      <c r="F464" s="69"/>
      <c r="G464" s="69"/>
      <c r="H464" s="69"/>
      <c r="I464" s="69"/>
      <c r="J464" s="69"/>
      <c r="K464" s="69"/>
      <c r="L464" s="71"/>
      <c r="M464" s="71"/>
      <c r="N464" s="72"/>
      <c r="O464" s="5"/>
      <c r="P464"/>
      <c r="Q464" s="345"/>
      <c r="R464" s="466"/>
    </row>
    <row r="465" spans="1:18" ht="15" customHeight="1" x14ac:dyDescent="0.3">
      <c r="A465" s="25" t="s">
        <v>60</v>
      </c>
      <c r="B465" s="26" t="s">
        <v>14</v>
      </c>
      <c r="C465" s="27"/>
      <c r="D465" s="466">
        <v>0</v>
      </c>
      <c r="E465" s="29" t="s">
        <v>15</v>
      </c>
      <c r="F465" s="29" t="s">
        <v>16</v>
      </c>
      <c r="G465" s="30" t="s">
        <v>17</v>
      </c>
      <c r="H465" s="31" t="s">
        <v>18</v>
      </c>
      <c r="I465" s="32" t="s">
        <v>19</v>
      </c>
      <c r="J465" s="33" t="s">
        <v>20</v>
      </c>
      <c r="K465" s="34" t="s">
        <v>21</v>
      </c>
      <c r="L465" s="35">
        <f>L466+L467+L468+L469</f>
        <v>0</v>
      </c>
      <c r="M465" s="36"/>
      <c r="N465" s="37"/>
      <c r="O465" s="5"/>
      <c r="P465"/>
      <c r="Q465" s="345"/>
      <c r="R465" s="466"/>
    </row>
    <row r="466" spans="1:18" ht="15" customHeight="1" x14ac:dyDescent="0.3">
      <c r="A466" s="77"/>
      <c r="B466" s="39"/>
      <c r="C466" s="53">
        <v>20</v>
      </c>
      <c r="D466" s="466">
        <v>72</v>
      </c>
      <c r="E466" s="53"/>
      <c r="F466" s="46"/>
      <c r="G466" s="53"/>
      <c r="H466" s="53"/>
      <c r="I466" s="53"/>
      <c r="J466" s="53"/>
      <c r="K466" s="46"/>
      <c r="L466" s="42">
        <f>J466+I466+H466+G466+F466+E466+K466</f>
        <v>0</v>
      </c>
      <c r="M466" s="42">
        <f>L466*D466</f>
        <v>0</v>
      </c>
      <c r="N466" s="43"/>
      <c r="O466" s="5"/>
      <c r="P466"/>
      <c r="Q466" s="345"/>
      <c r="R466" s="466"/>
    </row>
    <row r="467" spans="1:18" ht="15" customHeight="1" x14ac:dyDescent="0.3">
      <c r="A467" s="77"/>
      <c r="B467" s="39"/>
      <c r="C467" s="53">
        <v>22</v>
      </c>
      <c r="D467" s="466">
        <v>72</v>
      </c>
      <c r="E467" s="53"/>
      <c r="F467" s="46"/>
      <c r="G467" s="53"/>
      <c r="H467" s="53"/>
      <c r="I467" s="53"/>
      <c r="J467" s="53"/>
      <c r="K467" s="46"/>
      <c r="L467" s="42">
        <f>J467+I467+H467+G467+F467+E467+K467</f>
        <v>0</v>
      </c>
      <c r="M467" s="42">
        <f>L467*D467</f>
        <v>0</v>
      </c>
      <c r="N467" s="43"/>
      <c r="O467" s="5"/>
      <c r="P467"/>
      <c r="Q467" s="345"/>
      <c r="R467" s="466"/>
    </row>
    <row r="468" spans="1:18" ht="15" customHeight="1" x14ac:dyDescent="0.3">
      <c r="A468" s="77"/>
      <c r="B468" s="39"/>
      <c r="C468" s="53">
        <v>24</v>
      </c>
      <c r="D468" s="466">
        <v>86</v>
      </c>
      <c r="E468" s="53"/>
      <c r="F468" s="46"/>
      <c r="G468" s="53"/>
      <c r="H468" s="53"/>
      <c r="I468" s="53"/>
      <c r="J468" s="53"/>
      <c r="K468" s="46"/>
      <c r="L468" s="42">
        <f>J468+I468+H468+G468+F468+E468+K468</f>
        <v>0</v>
      </c>
      <c r="M468" s="42">
        <f>L468*D468</f>
        <v>0</v>
      </c>
      <c r="N468" s="43"/>
      <c r="O468" s="5"/>
      <c r="P468"/>
      <c r="Q468" s="345"/>
      <c r="R468" s="466"/>
    </row>
    <row r="469" spans="1:18" ht="15" customHeight="1" x14ac:dyDescent="0.3">
      <c r="A469" s="77"/>
      <c r="B469" s="39"/>
      <c r="C469" s="53">
        <v>26</v>
      </c>
      <c r="D469" s="466">
        <v>86</v>
      </c>
      <c r="E469" s="53"/>
      <c r="F469" s="46"/>
      <c r="G469" s="53"/>
      <c r="H469" s="53"/>
      <c r="I469" s="53"/>
      <c r="J469" s="53"/>
      <c r="K469" s="46"/>
      <c r="L469" s="42">
        <f>J469+I469+H469+G469+F469+E469+K469</f>
        <v>0</v>
      </c>
      <c r="M469" s="42">
        <f>L469*D469</f>
        <v>0</v>
      </c>
      <c r="N469" s="43"/>
      <c r="O469" s="5"/>
      <c r="P469"/>
      <c r="Q469" s="345"/>
      <c r="R469" s="466"/>
    </row>
    <row r="470" spans="1:18" ht="15" customHeight="1" thickBot="1" x14ac:dyDescent="0.35">
      <c r="A470" s="77"/>
      <c r="B470" s="45"/>
      <c r="C470" s="46"/>
      <c r="D470" s="466">
        <v>0</v>
      </c>
      <c r="E470" s="46"/>
      <c r="F470" s="46"/>
      <c r="G470" s="46"/>
      <c r="H470" s="46"/>
      <c r="I470" s="46"/>
      <c r="J470" s="46"/>
      <c r="K470" s="46"/>
      <c r="L470" s="48"/>
      <c r="M470" s="48"/>
      <c r="N470" s="49"/>
      <c r="O470" s="5"/>
      <c r="P470"/>
      <c r="Q470" s="345"/>
      <c r="R470" s="466"/>
    </row>
    <row r="471" spans="1:18" ht="15" customHeight="1" x14ac:dyDescent="0.3">
      <c r="A471" s="38" t="s">
        <v>333</v>
      </c>
      <c r="B471" s="39" t="s">
        <v>14</v>
      </c>
      <c r="C471" s="40"/>
      <c r="D471" s="466">
        <v>0</v>
      </c>
      <c r="E471" s="29" t="s">
        <v>15</v>
      </c>
      <c r="F471" s="30" t="s">
        <v>17</v>
      </c>
      <c r="G471" s="31" t="s">
        <v>18</v>
      </c>
      <c r="H471" s="32" t="s">
        <v>19</v>
      </c>
      <c r="I471" s="33" t="s">
        <v>20</v>
      </c>
      <c r="J471" s="75"/>
      <c r="K471" s="75"/>
      <c r="L471" s="88">
        <f>L472+L473</f>
        <v>0</v>
      </c>
      <c r="M471" s="42"/>
      <c r="N471" s="43"/>
      <c r="O471" s="5"/>
      <c r="P471"/>
      <c r="Q471" s="345"/>
      <c r="R471" s="466"/>
    </row>
    <row r="472" spans="1:18" ht="15" customHeight="1" x14ac:dyDescent="0.3">
      <c r="A472" s="38"/>
      <c r="B472" s="39"/>
      <c r="C472" s="40">
        <v>20</v>
      </c>
      <c r="D472" s="466">
        <v>79</v>
      </c>
      <c r="E472" s="40"/>
      <c r="F472" s="53"/>
      <c r="G472" s="53"/>
      <c r="H472" s="53"/>
      <c r="I472" s="53"/>
      <c r="J472" s="46"/>
      <c r="K472" s="46"/>
      <c r="L472" s="42">
        <f>J472+I472+H472+G472+F472+E472+K472</f>
        <v>0</v>
      </c>
      <c r="M472" s="42">
        <f>L472*D472</f>
        <v>0</v>
      </c>
      <c r="N472" s="43"/>
      <c r="O472" s="5"/>
      <c r="P472"/>
      <c r="Q472" s="345"/>
      <c r="R472" s="466"/>
    </row>
    <row r="473" spans="1:18" ht="15" customHeight="1" x14ac:dyDescent="0.3">
      <c r="A473" s="38"/>
      <c r="B473" s="39"/>
      <c r="C473" s="40">
        <v>22</v>
      </c>
      <c r="D473" s="466">
        <v>79</v>
      </c>
      <c r="E473" s="40"/>
      <c r="F473" s="53"/>
      <c r="G473" s="53"/>
      <c r="H473" s="53"/>
      <c r="I473" s="53"/>
      <c r="J473" s="46"/>
      <c r="K473" s="46"/>
      <c r="L473" s="42">
        <f>J473+I473+H473+G473+F473+E473+K473</f>
        <v>0</v>
      </c>
      <c r="M473" s="42">
        <f>L473*D473</f>
        <v>0</v>
      </c>
      <c r="N473" s="43"/>
      <c r="O473" s="5"/>
      <c r="P473"/>
      <c r="Q473" s="345"/>
      <c r="R473" s="466"/>
    </row>
    <row r="474" spans="1:18" ht="15" customHeight="1" x14ac:dyDescent="0.3">
      <c r="A474" s="38"/>
      <c r="B474" s="39"/>
      <c r="C474" s="40">
        <v>24</v>
      </c>
      <c r="D474" s="466">
        <v>93</v>
      </c>
      <c r="E474" s="40"/>
      <c r="F474" s="53"/>
      <c r="G474" s="53"/>
      <c r="H474" s="53"/>
      <c r="I474" s="53"/>
      <c r="J474" s="46"/>
      <c r="K474" s="46"/>
      <c r="L474" s="42">
        <f>J474+I474+H474+G474+F474+E474+K474</f>
        <v>0</v>
      </c>
      <c r="M474" s="42">
        <f>L474*D474</f>
        <v>0</v>
      </c>
      <c r="N474" s="49"/>
      <c r="O474" s="5"/>
      <c r="P474"/>
      <c r="Q474" s="345"/>
      <c r="R474" s="466"/>
    </row>
    <row r="475" spans="1:18" ht="15" customHeight="1" x14ac:dyDescent="0.3">
      <c r="A475" s="38"/>
      <c r="B475" s="45"/>
      <c r="C475" s="46"/>
      <c r="D475" s="466">
        <v>0</v>
      </c>
      <c r="E475" s="46"/>
      <c r="F475" s="46"/>
      <c r="G475" s="46"/>
      <c r="H475" s="46"/>
      <c r="I475" s="46"/>
      <c r="J475" s="46"/>
      <c r="K475" s="46"/>
      <c r="L475" s="48"/>
      <c r="M475" s="48"/>
      <c r="N475" s="49"/>
      <c r="O475" s="5"/>
      <c r="P475"/>
      <c r="Q475" s="345"/>
      <c r="R475" s="466"/>
    </row>
    <row r="476" spans="1:18" ht="15" customHeight="1" thickBot="1" x14ac:dyDescent="0.35">
      <c r="A476" s="38"/>
      <c r="B476" s="45"/>
      <c r="C476" s="46"/>
      <c r="D476" s="466">
        <v>0</v>
      </c>
      <c r="E476" s="46"/>
      <c r="F476" s="46"/>
      <c r="G476" s="46"/>
      <c r="H476" s="46"/>
      <c r="I476" s="46"/>
      <c r="J476" s="46"/>
      <c r="K476" s="46"/>
      <c r="L476" s="48"/>
      <c r="M476" s="48"/>
      <c r="N476" s="49"/>
      <c r="O476" s="5"/>
      <c r="P476"/>
      <c r="Q476" s="345"/>
      <c r="R476" s="466"/>
    </row>
    <row r="477" spans="1:18" ht="15" customHeight="1" x14ac:dyDescent="0.3">
      <c r="A477" s="134" t="s">
        <v>334</v>
      </c>
      <c r="B477" s="123"/>
      <c r="C477" s="27"/>
      <c r="D477" s="466">
        <v>0</v>
      </c>
      <c r="E477" s="29" t="s">
        <v>15</v>
      </c>
      <c r="F477" s="29" t="s">
        <v>16</v>
      </c>
      <c r="G477" s="30" t="s">
        <v>17</v>
      </c>
      <c r="H477" s="31" t="s">
        <v>18</v>
      </c>
      <c r="I477" s="32" t="s">
        <v>19</v>
      </c>
      <c r="J477" s="33" t="s">
        <v>20</v>
      </c>
      <c r="K477" s="34" t="s">
        <v>21</v>
      </c>
      <c r="L477" s="35">
        <f>L478+L479</f>
        <v>0</v>
      </c>
      <c r="M477" s="36"/>
      <c r="N477" s="37"/>
      <c r="O477" s="5"/>
      <c r="P477"/>
      <c r="Q477" s="345"/>
      <c r="R477" s="466"/>
    </row>
    <row r="478" spans="1:18" ht="15" customHeight="1" x14ac:dyDescent="0.3">
      <c r="A478" s="38"/>
      <c r="B478" s="125" t="s">
        <v>14</v>
      </c>
      <c r="C478" s="40">
        <v>18</v>
      </c>
      <c r="D478" s="466">
        <v>67</v>
      </c>
      <c r="E478" s="40"/>
      <c r="F478" s="40"/>
      <c r="G478" s="40"/>
      <c r="H478" s="40"/>
      <c r="I478" s="40"/>
      <c r="J478" s="40"/>
      <c r="K478" s="40"/>
      <c r="L478" s="42">
        <f>J478+I478+H478+G478+F478+E478+K478</f>
        <v>0</v>
      </c>
      <c r="M478" s="42">
        <f>L478*D478</f>
        <v>0</v>
      </c>
      <c r="N478" s="43"/>
      <c r="O478" s="5"/>
      <c r="P478"/>
      <c r="Q478" s="345"/>
      <c r="R478" s="466"/>
    </row>
    <row r="479" spans="1:18" ht="15" customHeight="1" x14ac:dyDescent="0.3">
      <c r="A479" s="38"/>
      <c r="B479" s="66"/>
      <c r="C479" s="46"/>
      <c r="D479" s="466">
        <v>0</v>
      </c>
      <c r="E479" s="46"/>
      <c r="F479" s="46"/>
      <c r="G479" s="46"/>
      <c r="H479" s="46"/>
      <c r="I479" s="46"/>
      <c r="J479" s="46"/>
      <c r="K479" s="46"/>
      <c r="L479" s="48"/>
      <c r="M479" s="48"/>
      <c r="N479" s="49"/>
      <c r="O479" s="5"/>
      <c r="P479"/>
      <c r="Q479" s="345"/>
      <c r="R479" s="466"/>
    </row>
    <row r="480" spans="1:18" ht="15" customHeight="1" x14ac:dyDescent="0.3">
      <c r="A480" s="38"/>
      <c r="B480" s="66"/>
      <c r="C480" s="46"/>
      <c r="D480" s="466">
        <v>0</v>
      </c>
      <c r="E480" s="46"/>
      <c r="F480" s="46"/>
      <c r="G480" s="46"/>
      <c r="H480" s="46"/>
      <c r="I480" s="46"/>
      <c r="J480" s="46"/>
      <c r="K480" s="46"/>
      <c r="L480" s="48"/>
      <c r="M480" s="48"/>
      <c r="N480" s="49"/>
      <c r="O480" s="5"/>
      <c r="P480"/>
      <c r="Q480" s="345"/>
      <c r="R480" s="466"/>
    </row>
    <row r="481" spans="1:18" ht="15" customHeight="1" x14ac:dyDescent="0.3">
      <c r="A481" s="38"/>
      <c r="B481" s="66"/>
      <c r="C481" s="46"/>
      <c r="D481" s="466">
        <v>0</v>
      </c>
      <c r="E481" s="46"/>
      <c r="F481" s="46"/>
      <c r="G481" s="46"/>
      <c r="H481" s="46"/>
      <c r="I481" s="46"/>
      <c r="J481" s="46"/>
      <c r="K481" s="46"/>
      <c r="L481" s="48"/>
      <c r="M481" s="48"/>
      <c r="N481" s="49"/>
      <c r="O481" s="5"/>
      <c r="P481"/>
      <c r="Q481" s="345"/>
      <c r="R481" s="466"/>
    </row>
    <row r="482" spans="1:18" ht="15" customHeight="1" x14ac:dyDescent="0.3">
      <c r="A482" s="38"/>
      <c r="B482" s="66"/>
      <c r="C482" s="46"/>
      <c r="D482" s="466">
        <v>0</v>
      </c>
      <c r="E482" s="46"/>
      <c r="F482" s="46"/>
      <c r="G482" s="46"/>
      <c r="H482" s="46"/>
      <c r="I482" s="46"/>
      <c r="J482" s="46"/>
      <c r="K482" s="46"/>
      <c r="L482" s="48"/>
      <c r="M482" s="48"/>
      <c r="N482" s="49"/>
      <c r="O482" s="5"/>
      <c r="P482"/>
      <c r="Q482" s="345"/>
      <c r="R482" s="466"/>
    </row>
    <row r="483" spans="1:18" ht="15" customHeight="1" thickBot="1" x14ac:dyDescent="0.35">
      <c r="A483" s="76"/>
      <c r="B483" s="128"/>
      <c r="C483" s="69"/>
      <c r="D483" s="466">
        <v>0</v>
      </c>
      <c r="E483" s="69"/>
      <c r="F483" s="69"/>
      <c r="G483" s="69"/>
      <c r="H483" s="69"/>
      <c r="I483" s="69"/>
      <c r="J483" s="69"/>
      <c r="K483" s="69"/>
      <c r="L483" s="71"/>
      <c r="M483" s="71"/>
      <c r="N483" s="72"/>
      <c r="O483" s="5"/>
      <c r="P483"/>
      <c r="Q483" s="345"/>
      <c r="R483" s="466"/>
    </row>
    <row r="484" spans="1:18" ht="15" customHeight="1" x14ac:dyDescent="0.3">
      <c r="A484" s="231" t="s">
        <v>361</v>
      </c>
      <c r="B484" s="138" t="s">
        <v>32</v>
      </c>
      <c r="C484" s="27"/>
      <c r="D484" s="466">
        <v>0</v>
      </c>
      <c r="E484" s="29" t="s">
        <v>15</v>
      </c>
      <c r="F484" s="435" t="s">
        <v>36</v>
      </c>
      <c r="G484" s="30" t="s">
        <v>17</v>
      </c>
      <c r="H484" s="31" t="s">
        <v>18</v>
      </c>
      <c r="I484" s="75"/>
      <c r="J484" s="75"/>
      <c r="K484" s="75"/>
      <c r="L484" s="35">
        <f>L485+L486+L487+L488</f>
        <v>0</v>
      </c>
      <c r="M484" s="37"/>
      <c r="N484" s="37"/>
      <c r="O484" s="5"/>
      <c r="P484"/>
      <c r="Q484" s="345"/>
      <c r="R484" s="466"/>
    </row>
    <row r="485" spans="1:18" ht="15" customHeight="1" x14ac:dyDescent="0.3">
      <c r="A485" s="139"/>
      <c r="B485" s="140"/>
      <c r="C485" s="53">
        <v>16</v>
      </c>
      <c r="D485" s="466">
        <v>69</v>
      </c>
      <c r="E485" s="53"/>
      <c r="F485" s="53"/>
      <c r="G485" s="53"/>
      <c r="H485" s="53"/>
      <c r="I485" s="46"/>
      <c r="J485" s="46"/>
      <c r="K485" s="46"/>
      <c r="L485" s="42">
        <f>J485+I485+H485+G485+F485+E485+K485</f>
        <v>0</v>
      </c>
      <c r="M485" s="43">
        <f>L485*D485</f>
        <v>0</v>
      </c>
      <c r="N485" s="43"/>
      <c r="O485" s="5"/>
      <c r="P485"/>
      <c r="Q485" s="345"/>
      <c r="R485" s="466"/>
    </row>
    <row r="486" spans="1:18" ht="15" customHeight="1" x14ac:dyDescent="0.3">
      <c r="A486" s="139"/>
      <c r="B486" s="140"/>
      <c r="C486" s="53">
        <v>18</v>
      </c>
      <c r="D486" s="466">
        <v>69</v>
      </c>
      <c r="E486" s="53"/>
      <c r="F486" s="53"/>
      <c r="G486" s="53"/>
      <c r="H486" s="53"/>
      <c r="I486" s="46"/>
      <c r="J486" s="46"/>
      <c r="K486" s="46"/>
      <c r="L486" s="42">
        <f>J486+I486+H486+G486+F486+E486+K486</f>
        <v>0</v>
      </c>
      <c r="M486" s="43">
        <f>L486*D486</f>
        <v>0</v>
      </c>
      <c r="N486" s="43"/>
      <c r="O486" s="5"/>
      <c r="P486"/>
      <c r="Q486" s="345"/>
      <c r="R486" s="466"/>
    </row>
    <row r="487" spans="1:18" ht="15" customHeight="1" x14ac:dyDescent="0.3">
      <c r="A487" s="139"/>
      <c r="B487" s="327"/>
      <c r="C487" s="327"/>
      <c r="D487" s="466">
        <v>0</v>
      </c>
      <c r="E487" s="326"/>
      <c r="F487" s="333"/>
      <c r="G487" s="326"/>
      <c r="H487" s="326"/>
      <c r="I487" s="46"/>
      <c r="J487" s="46"/>
      <c r="K487" s="46"/>
      <c r="L487" s="42">
        <f>J487+I487+H487+G487+F487+E487+K487</f>
        <v>0</v>
      </c>
      <c r="M487" s="43">
        <f>L487*D487</f>
        <v>0</v>
      </c>
      <c r="N487" s="43"/>
      <c r="O487" s="5"/>
      <c r="P487"/>
      <c r="Q487" s="345"/>
      <c r="R487" s="466"/>
    </row>
    <row r="488" spans="1:18" ht="15" customHeight="1" x14ac:dyDescent="0.3">
      <c r="A488" s="139"/>
      <c r="B488" s="327"/>
      <c r="C488" s="327"/>
      <c r="D488" s="471">
        <v>0</v>
      </c>
      <c r="E488" s="326"/>
      <c r="F488" s="333"/>
      <c r="G488" s="326"/>
      <c r="H488" s="326"/>
      <c r="I488" s="326"/>
      <c r="J488" s="326"/>
      <c r="K488" s="326"/>
      <c r="L488" s="42">
        <f>J488+I488+H488+G488+F488+E488+K488</f>
        <v>0</v>
      </c>
      <c r="M488" s="43">
        <f>L488*D488</f>
        <v>0</v>
      </c>
      <c r="N488" s="43"/>
      <c r="O488" s="5"/>
      <c r="P488"/>
      <c r="Q488" s="345"/>
      <c r="R488" s="466"/>
    </row>
    <row r="489" spans="1:18" ht="15" customHeight="1" thickBot="1" x14ac:dyDescent="0.35">
      <c r="A489" s="139"/>
      <c r="B489" s="141"/>
      <c r="C489" s="46"/>
      <c r="D489" s="471">
        <v>0</v>
      </c>
      <c r="E489" s="333"/>
      <c r="F489" s="333"/>
      <c r="G489" s="333"/>
      <c r="H489" s="333"/>
      <c r="I489" s="333"/>
      <c r="J489" s="333"/>
      <c r="K489" s="333"/>
      <c r="L489" s="48"/>
      <c r="M489" s="49"/>
      <c r="N489" s="49"/>
      <c r="O489" s="5"/>
      <c r="P489"/>
      <c r="Q489" s="345"/>
      <c r="R489" s="466"/>
    </row>
    <row r="490" spans="1:18" ht="15" customHeight="1" x14ac:dyDescent="0.3">
      <c r="A490" s="137" t="s">
        <v>444</v>
      </c>
      <c r="B490" s="138" t="s">
        <v>14</v>
      </c>
      <c r="C490" s="27"/>
      <c r="D490" s="471">
        <v>0</v>
      </c>
      <c r="E490" s="29" t="s">
        <v>15</v>
      </c>
      <c r="F490" s="29" t="s">
        <v>29</v>
      </c>
      <c r="G490" s="29" t="s">
        <v>30</v>
      </c>
      <c r="H490" s="75"/>
      <c r="I490" s="75"/>
      <c r="J490" s="75"/>
      <c r="K490" s="75"/>
      <c r="L490" s="35">
        <f>L491+L492+L493+L494</f>
        <v>0</v>
      </c>
      <c r="M490" s="37"/>
      <c r="N490" s="37"/>
      <c r="O490" s="5"/>
      <c r="P490"/>
      <c r="Q490" s="345"/>
      <c r="R490" s="466"/>
    </row>
    <row r="491" spans="1:18" ht="15" customHeight="1" x14ac:dyDescent="0.3">
      <c r="A491" s="139"/>
      <c r="B491" s="140"/>
      <c r="C491" s="40">
        <v>20</v>
      </c>
      <c r="D491" s="471">
        <v>64</v>
      </c>
      <c r="E491" s="53"/>
      <c r="F491" s="53"/>
      <c r="G491" s="53"/>
      <c r="H491" s="46"/>
      <c r="I491" s="46"/>
      <c r="J491" s="46"/>
      <c r="K491" s="46"/>
      <c r="L491" s="42">
        <f>J491+I491+H491+G491+F491+E491+K491</f>
        <v>0</v>
      </c>
      <c r="M491" s="43">
        <f>L491*D491</f>
        <v>0</v>
      </c>
      <c r="N491" s="43"/>
      <c r="O491" s="5"/>
      <c r="P491"/>
      <c r="Q491" s="345"/>
      <c r="R491" s="466"/>
    </row>
    <row r="492" spans="1:18" ht="15" customHeight="1" x14ac:dyDescent="0.3">
      <c r="A492" s="139"/>
      <c r="B492" s="140"/>
      <c r="C492" s="40">
        <v>22</v>
      </c>
      <c r="D492" s="471">
        <v>64</v>
      </c>
      <c r="E492" s="53"/>
      <c r="F492" s="53"/>
      <c r="G492" s="53"/>
      <c r="H492" s="46"/>
      <c r="I492" s="46"/>
      <c r="J492" s="46"/>
      <c r="K492" s="46"/>
      <c r="L492" s="42">
        <f>J492+I492+H492+G492+F492+E492+K492</f>
        <v>0</v>
      </c>
      <c r="M492" s="43">
        <f>L492*D492</f>
        <v>0</v>
      </c>
      <c r="N492" s="43"/>
      <c r="O492" s="5"/>
      <c r="P492"/>
      <c r="Q492" s="345"/>
      <c r="R492" s="466"/>
    </row>
    <row r="493" spans="1:18" ht="15" customHeight="1" x14ac:dyDescent="0.3">
      <c r="A493" s="139"/>
      <c r="B493" s="140"/>
      <c r="C493" s="40">
        <v>24</v>
      </c>
      <c r="D493" s="471">
        <v>76</v>
      </c>
      <c r="E493" s="53"/>
      <c r="F493" s="53"/>
      <c r="G493" s="53"/>
      <c r="H493" s="46"/>
      <c r="I493" s="46"/>
      <c r="J493" s="46"/>
      <c r="K493" s="46"/>
      <c r="L493" s="42">
        <f>J493+I493+H493+G493+F493+E493+K493</f>
        <v>0</v>
      </c>
      <c r="M493" s="43">
        <f>L493*D493</f>
        <v>0</v>
      </c>
      <c r="N493" s="43"/>
      <c r="O493" s="5"/>
      <c r="P493"/>
      <c r="Q493" s="345"/>
      <c r="R493" s="466"/>
    </row>
    <row r="494" spans="1:18" ht="15" customHeight="1" x14ac:dyDescent="0.3">
      <c r="A494" s="139"/>
      <c r="B494" s="140"/>
      <c r="C494" s="40">
        <v>26</v>
      </c>
      <c r="D494" s="471">
        <v>76</v>
      </c>
      <c r="E494" s="53"/>
      <c r="F494" s="53"/>
      <c r="G494" s="53"/>
      <c r="H494" s="46"/>
      <c r="I494" s="46"/>
      <c r="J494" s="46"/>
      <c r="K494" s="46"/>
      <c r="L494" s="42">
        <f>J494+I494+H494+G494+F494+E494+K494</f>
        <v>0</v>
      </c>
      <c r="M494" s="43">
        <f>L494*D494</f>
        <v>0</v>
      </c>
      <c r="N494" s="43"/>
      <c r="O494" s="5"/>
      <c r="P494"/>
      <c r="Q494" s="345"/>
      <c r="R494" s="466"/>
    </row>
    <row r="495" spans="1:18" ht="15" customHeight="1" thickBot="1" x14ac:dyDescent="0.35">
      <c r="A495" s="139"/>
      <c r="B495" s="141"/>
      <c r="C495" s="46"/>
      <c r="D495" s="471">
        <v>0</v>
      </c>
      <c r="E495" s="46"/>
      <c r="F495" s="46"/>
      <c r="G495" s="46"/>
      <c r="H495" s="46"/>
      <c r="I495" s="46"/>
      <c r="J495" s="46"/>
      <c r="K495" s="46"/>
      <c r="L495" s="48"/>
      <c r="M495" s="49"/>
      <c r="N495" s="49"/>
      <c r="O495" s="5"/>
      <c r="P495"/>
      <c r="Q495" s="345"/>
      <c r="R495" s="466"/>
    </row>
    <row r="496" spans="1:18" ht="15" customHeight="1" x14ac:dyDescent="0.3">
      <c r="A496" s="221" t="s">
        <v>240</v>
      </c>
      <c r="B496" s="138" t="s">
        <v>225</v>
      </c>
      <c r="C496" s="27"/>
      <c r="D496" s="471">
        <v>0</v>
      </c>
      <c r="E496" s="29" t="s">
        <v>15</v>
      </c>
      <c r="F496" s="78" t="s">
        <v>29</v>
      </c>
      <c r="G496" s="78" t="s">
        <v>30</v>
      </c>
      <c r="H496" s="46"/>
      <c r="I496" s="46"/>
      <c r="J496" s="46"/>
      <c r="K496" s="75"/>
      <c r="L496" s="35">
        <f>L497+L498+L499+L500</f>
        <v>0</v>
      </c>
      <c r="M496" s="37"/>
      <c r="N496" s="37"/>
      <c r="O496" s="5"/>
      <c r="P496"/>
      <c r="Q496" s="345"/>
      <c r="R496" s="466"/>
    </row>
    <row r="497" spans="1:18" ht="15" customHeight="1" x14ac:dyDescent="0.3">
      <c r="A497" s="139"/>
      <c r="B497" s="140"/>
      <c r="C497" s="53">
        <v>20</v>
      </c>
      <c r="D497" s="471">
        <v>79</v>
      </c>
      <c r="E497" s="53"/>
      <c r="F497" s="53"/>
      <c r="G497" s="53"/>
      <c r="H497" s="46"/>
      <c r="I497" s="46"/>
      <c r="J497" s="46"/>
      <c r="K497" s="46"/>
      <c r="L497" s="42">
        <f>J497+I497+H497+G497+F497+E497+K497</f>
        <v>0</v>
      </c>
      <c r="M497" s="43">
        <f>L497*D497</f>
        <v>0</v>
      </c>
      <c r="N497" s="43"/>
      <c r="O497" s="5"/>
      <c r="P497"/>
      <c r="Q497" s="345"/>
      <c r="R497" s="466"/>
    </row>
    <row r="498" spans="1:18" ht="15" customHeight="1" x14ac:dyDescent="0.3">
      <c r="A498" s="139"/>
      <c r="B498" s="140"/>
      <c r="C498" s="53">
        <v>22</v>
      </c>
      <c r="D498" s="471">
        <v>79</v>
      </c>
      <c r="E498" s="53"/>
      <c r="F498" s="53"/>
      <c r="G498" s="53"/>
      <c r="H498" s="46"/>
      <c r="I498" s="46"/>
      <c r="J498" s="46"/>
      <c r="K498" s="46"/>
      <c r="L498" s="42">
        <f>J498+I498+H498+G498+F498+E498+K498</f>
        <v>0</v>
      </c>
      <c r="M498" s="43">
        <f>L498*D498</f>
        <v>0</v>
      </c>
      <c r="N498" s="43"/>
      <c r="O498" s="5"/>
      <c r="P498"/>
      <c r="Q498" s="345"/>
      <c r="R498" s="466"/>
    </row>
    <row r="499" spans="1:18" ht="14.4" customHeight="1" x14ac:dyDescent="0.3">
      <c r="A499" s="139"/>
      <c r="B499" s="140"/>
      <c r="C499" s="53">
        <v>24</v>
      </c>
      <c r="D499" s="471">
        <v>93</v>
      </c>
      <c r="E499" s="53"/>
      <c r="F499" s="53"/>
      <c r="G499" s="53"/>
      <c r="H499" s="46"/>
      <c r="I499" s="46"/>
      <c r="J499" s="46"/>
      <c r="K499" s="46"/>
      <c r="L499" s="42">
        <f>J499+I499+H499+G499+F499+E499+K499</f>
        <v>0</v>
      </c>
      <c r="M499" s="43">
        <f>L499*D499</f>
        <v>0</v>
      </c>
      <c r="N499" s="43"/>
      <c r="O499" s="5"/>
      <c r="P499"/>
      <c r="Q499" s="345"/>
      <c r="R499" s="466"/>
    </row>
    <row r="500" spans="1:18" ht="14.4" customHeight="1" x14ac:dyDescent="0.3">
      <c r="A500" s="139"/>
      <c r="B500" s="140"/>
      <c r="C500" s="53">
        <v>26</v>
      </c>
      <c r="D500" s="471">
        <v>93</v>
      </c>
      <c r="E500" s="53"/>
      <c r="F500" s="53"/>
      <c r="G500" s="53"/>
      <c r="H500" s="46"/>
      <c r="I500" s="46"/>
      <c r="J500" s="46"/>
      <c r="K500" s="46"/>
      <c r="L500" s="42">
        <f>J500+I500+H500+G500+F500+E500+K500</f>
        <v>0</v>
      </c>
      <c r="M500" s="43">
        <f>L500*D500</f>
        <v>0</v>
      </c>
      <c r="N500" s="43"/>
      <c r="O500" s="5"/>
      <c r="P500"/>
      <c r="Q500" s="345"/>
      <c r="R500" s="466"/>
    </row>
    <row r="501" spans="1:18" ht="14.4" customHeight="1" x14ac:dyDescent="0.3">
      <c r="A501" s="139"/>
      <c r="B501" s="141"/>
      <c r="C501" s="46"/>
      <c r="D501" s="471">
        <v>0</v>
      </c>
      <c r="E501" s="46"/>
      <c r="F501" s="46"/>
      <c r="G501" s="46"/>
      <c r="H501" s="46"/>
      <c r="I501" s="46"/>
      <c r="J501" s="46"/>
      <c r="K501" s="46"/>
      <c r="L501" s="48"/>
      <c r="M501" s="49"/>
      <c r="N501" s="49"/>
      <c r="O501" s="5"/>
      <c r="P501"/>
      <c r="Q501" s="345"/>
      <c r="R501" s="466"/>
    </row>
    <row r="502" spans="1:18" ht="14.4" customHeight="1" thickBot="1" x14ac:dyDescent="0.35">
      <c r="A502" s="142"/>
      <c r="B502" s="143"/>
      <c r="C502" s="69"/>
      <c r="D502" s="471">
        <v>0</v>
      </c>
      <c r="E502" s="69"/>
      <c r="F502" s="69"/>
      <c r="G502" s="69"/>
      <c r="H502" s="69"/>
      <c r="I502" s="69"/>
      <c r="J502" s="69"/>
      <c r="K502" s="69"/>
      <c r="L502" s="71"/>
      <c r="M502" s="72"/>
      <c r="N502" s="72"/>
      <c r="O502" s="5"/>
      <c r="P502"/>
      <c r="Q502" s="345"/>
      <c r="R502" s="466"/>
    </row>
    <row r="503" spans="1:18" ht="14.4" customHeight="1" x14ac:dyDescent="0.3">
      <c r="A503" s="231" t="s">
        <v>335</v>
      </c>
      <c r="B503" s="138" t="s">
        <v>35</v>
      </c>
      <c r="C503" s="27"/>
      <c r="D503" s="471">
        <v>0</v>
      </c>
      <c r="E503" s="29" t="s">
        <v>15</v>
      </c>
      <c r="F503" s="149" t="s">
        <v>233</v>
      </c>
      <c r="G503" s="78" t="s">
        <v>110</v>
      </c>
      <c r="H503" s="78" t="s">
        <v>336</v>
      </c>
      <c r="I503" s="78" t="s">
        <v>129</v>
      </c>
      <c r="J503" s="46"/>
      <c r="K503" s="75"/>
      <c r="L503" s="35">
        <f>L504+L505+L506+L507</f>
        <v>0</v>
      </c>
      <c r="M503" s="37"/>
      <c r="N503" s="37"/>
      <c r="O503" s="5"/>
      <c r="P503"/>
      <c r="Q503" s="345"/>
      <c r="R503" s="466"/>
    </row>
    <row r="504" spans="1:18" ht="14.4" customHeight="1" x14ac:dyDescent="0.3">
      <c r="A504" s="139"/>
      <c r="B504" s="140"/>
      <c r="C504" s="53">
        <v>20</v>
      </c>
      <c r="D504" s="471">
        <v>79</v>
      </c>
      <c r="E504" s="53"/>
      <c r="F504" s="53"/>
      <c r="G504" s="53"/>
      <c r="H504" s="53"/>
      <c r="I504" s="53"/>
      <c r="J504" s="46"/>
      <c r="K504" s="46"/>
      <c r="L504" s="42">
        <f>J504+I504+H504+G504+F504+E504+K504</f>
        <v>0</v>
      </c>
      <c r="M504" s="43">
        <f>L504*D504</f>
        <v>0</v>
      </c>
      <c r="N504" s="43"/>
      <c r="O504" s="5"/>
      <c r="P504"/>
      <c r="Q504" s="345"/>
      <c r="R504" s="466"/>
    </row>
    <row r="505" spans="1:18" ht="14.4" customHeight="1" x14ac:dyDescent="0.3">
      <c r="A505" s="139"/>
      <c r="B505" s="140"/>
      <c r="C505" s="53">
        <v>22</v>
      </c>
      <c r="D505" s="471">
        <v>79</v>
      </c>
      <c r="E505" s="53"/>
      <c r="F505" s="53"/>
      <c r="G505" s="53"/>
      <c r="H505" s="53"/>
      <c r="I505" s="53"/>
      <c r="J505" s="46"/>
      <c r="K505" s="46"/>
      <c r="L505" s="42">
        <f>J505+I505+H505+G505+F505+E505+K505</f>
        <v>0</v>
      </c>
      <c r="M505" s="43">
        <f>L505*D505</f>
        <v>0</v>
      </c>
      <c r="N505" s="43"/>
      <c r="O505" s="5"/>
      <c r="P505"/>
      <c r="Q505" s="345"/>
      <c r="R505" s="466"/>
    </row>
    <row r="506" spans="1:18" ht="14.4" customHeight="1" x14ac:dyDescent="0.3">
      <c r="A506" s="139"/>
      <c r="B506" s="140"/>
      <c r="C506" s="53">
        <v>24</v>
      </c>
      <c r="D506" s="471">
        <v>93</v>
      </c>
      <c r="E506" s="53"/>
      <c r="F506" s="53"/>
      <c r="G506" s="53"/>
      <c r="H506" s="53"/>
      <c r="I506" s="53"/>
      <c r="J506" s="46"/>
      <c r="K506" s="46"/>
      <c r="L506" s="42">
        <f>J506+I506+H506+G506+F506+E506+K506</f>
        <v>0</v>
      </c>
      <c r="M506" s="43">
        <f>L506*D506</f>
        <v>0</v>
      </c>
      <c r="N506" s="43"/>
      <c r="O506" s="5"/>
      <c r="P506"/>
      <c r="Q506" s="345"/>
      <c r="R506" s="466"/>
    </row>
    <row r="507" spans="1:18" ht="14.4" customHeight="1" x14ac:dyDescent="0.3">
      <c r="A507" s="139"/>
      <c r="B507" s="140"/>
      <c r="C507" s="53">
        <v>26</v>
      </c>
      <c r="D507" s="471">
        <v>93</v>
      </c>
      <c r="E507" s="53"/>
      <c r="F507" s="53"/>
      <c r="G507" s="53"/>
      <c r="H507" s="53"/>
      <c r="I507" s="53"/>
      <c r="J507" s="46"/>
      <c r="K507" s="46"/>
      <c r="L507" s="42">
        <f>J507+I507+H507+G507+F507+E507+K507</f>
        <v>0</v>
      </c>
      <c r="M507" s="43">
        <f>L507*D507</f>
        <v>0</v>
      </c>
      <c r="N507" s="43"/>
      <c r="O507" s="5"/>
      <c r="P507"/>
      <c r="Q507" s="345"/>
      <c r="R507" s="466"/>
    </row>
    <row r="508" spans="1:18" ht="14.4" customHeight="1" thickBot="1" x14ac:dyDescent="0.35">
      <c r="A508" s="139"/>
      <c r="B508" s="141"/>
      <c r="C508" s="46"/>
      <c r="D508" s="471">
        <v>0</v>
      </c>
      <c r="E508" s="46"/>
      <c r="F508" s="46"/>
      <c r="G508" s="46"/>
      <c r="H508" s="46"/>
      <c r="I508" s="46"/>
      <c r="J508" s="46"/>
      <c r="K508" s="46"/>
      <c r="L508" s="48"/>
      <c r="M508" s="49"/>
      <c r="N508" s="49"/>
      <c r="O508" s="5"/>
      <c r="P508"/>
      <c r="Q508" s="345"/>
      <c r="R508" s="466"/>
    </row>
    <row r="509" spans="1:18" ht="14.4" customHeight="1" x14ac:dyDescent="0.3">
      <c r="A509" s="25" t="s">
        <v>61</v>
      </c>
      <c r="B509" s="26" t="s">
        <v>14</v>
      </c>
      <c r="C509" s="27"/>
      <c r="D509" s="538">
        <v>0</v>
      </c>
      <c r="E509" s="29" t="s">
        <v>15</v>
      </c>
      <c r="F509" s="29" t="s">
        <v>16</v>
      </c>
      <c r="G509" s="30" t="s">
        <v>17</v>
      </c>
      <c r="H509" s="31" t="s">
        <v>18</v>
      </c>
      <c r="I509" s="32" t="s">
        <v>19</v>
      </c>
      <c r="J509" s="33" t="s">
        <v>20</v>
      </c>
      <c r="K509" s="34" t="s">
        <v>21</v>
      </c>
      <c r="L509" s="35">
        <f>L510+L511+L512+L513+L514</f>
        <v>0</v>
      </c>
      <c r="M509" s="36"/>
      <c r="N509" s="37"/>
      <c r="O509" s="5"/>
      <c r="P509"/>
      <c r="Q509" s="345"/>
      <c r="R509" s="466"/>
    </row>
    <row r="510" spans="1:18" ht="14.4" customHeight="1" x14ac:dyDescent="0.3">
      <c r="A510" s="77"/>
      <c r="B510" s="39"/>
      <c r="C510" s="53">
        <v>20</v>
      </c>
      <c r="D510" s="472">
        <v>106</v>
      </c>
      <c r="E510" s="53"/>
      <c r="F510" s="53"/>
      <c r="G510" s="53"/>
      <c r="H510" s="53"/>
      <c r="I510" s="53"/>
      <c r="J510" s="53"/>
      <c r="K510" s="53"/>
      <c r="L510" s="42">
        <f>J510+I510+H510+G510+F510+E510+K510</f>
        <v>0</v>
      </c>
      <c r="M510" s="42">
        <f>L510*D510</f>
        <v>0</v>
      </c>
      <c r="N510" s="43"/>
      <c r="O510" s="5"/>
      <c r="P510"/>
      <c r="Q510" s="345"/>
      <c r="R510" s="466"/>
    </row>
    <row r="511" spans="1:18" ht="14.4" customHeight="1" x14ac:dyDescent="0.3">
      <c r="A511" s="77"/>
      <c r="B511" s="45"/>
      <c r="C511" s="283"/>
      <c r="D511" s="472">
        <v>0</v>
      </c>
      <c r="E511" s="283"/>
      <c r="F511" s="46"/>
      <c r="G511" s="46"/>
      <c r="H511" s="46"/>
      <c r="I511" s="46"/>
      <c r="J511" s="46"/>
      <c r="K511" s="46"/>
      <c r="L511" s="48"/>
      <c r="M511" s="48"/>
      <c r="N511" s="43"/>
      <c r="O511" s="5"/>
      <c r="P511"/>
      <c r="Q511" s="345"/>
      <c r="R511" s="466"/>
    </row>
    <row r="512" spans="1:18" ht="14.4" customHeight="1" x14ac:dyDescent="0.3">
      <c r="A512" s="77"/>
      <c r="B512" s="45"/>
      <c r="C512" s="46"/>
      <c r="D512" s="472">
        <v>0</v>
      </c>
      <c r="E512" s="46"/>
      <c r="F512" s="46"/>
      <c r="G512" s="46"/>
      <c r="H512" s="46"/>
      <c r="I512" s="46"/>
      <c r="J512" s="46"/>
      <c r="K512" s="46"/>
      <c r="L512" s="48"/>
      <c r="M512" s="48"/>
      <c r="N512" s="43"/>
      <c r="O512" s="5"/>
      <c r="P512"/>
      <c r="Q512" s="345"/>
      <c r="R512" s="466"/>
    </row>
    <row r="513" spans="1:18" ht="14.4" customHeight="1" x14ac:dyDescent="0.3">
      <c r="A513" s="77"/>
      <c r="B513" s="45"/>
      <c r="C513" s="46"/>
      <c r="D513" s="472">
        <v>0</v>
      </c>
      <c r="E513" s="46"/>
      <c r="F513" s="46"/>
      <c r="G513" s="46"/>
      <c r="H513" s="46"/>
      <c r="I513" s="46"/>
      <c r="J513" s="46"/>
      <c r="K513" s="46"/>
      <c r="L513" s="48"/>
      <c r="M513" s="48"/>
      <c r="N513" s="43"/>
      <c r="O513" s="5"/>
      <c r="P513"/>
      <c r="Q513" s="345"/>
      <c r="R513" s="466"/>
    </row>
    <row r="514" spans="1:18" ht="14.4" customHeight="1" thickBot="1" x14ac:dyDescent="0.35">
      <c r="A514" s="67"/>
      <c r="B514" s="68"/>
      <c r="C514" s="69"/>
      <c r="D514" s="539">
        <v>0</v>
      </c>
      <c r="E514" s="69"/>
      <c r="F514" s="69"/>
      <c r="G514" s="69"/>
      <c r="H514" s="69"/>
      <c r="I514" s="69"/>
      <c r="J514" s="69"/>
      <c r="K514" s="69"/>
      <c r="L514" s="71"/>
      <c r="M514" s="71"/>
      <c r="N514" s="111"/>
      <c r="O514" s="5"/>
      <c r="P514"/>
      <c r="Q514" s="345"/>
      <c r="R514" s="466"/>
    </row>
    <row r="515" spans="1:18" ht="14.4" customHeight="1" x14ac:dyDescent="0.3">
      <c r="A515" s="25" t="s">
        <v>585</v>
      </c>
      <c r="B515" s="26" t="s">
        <v>14</v>
      </c>
      <c r="C515" s="27"/>
      <c r="D515" s="538">
        <v>0</v>
      </c>
      <c r="E515" s="29" t="s">
        <v>15</v>
      </c>
      <c r="F515" s="29" t="s">
        <v>41</v>
      </c>
      <c r="G515" s="29" t="s">
        <v>40</v>
      </c>
      <c r="H515" s="75"/>
      <c r="I515" s="75"/>
      <c r="J515" s="75"/>
      <c r="K515" s="75"/>
      <c r="L515" s="35">
        <f>L516+L517+L518+L519+L520</f>
        <v>0</v>
      </c>
      <c r="M515" s="36"/>
      <c r="N515" s="37"/>
      <c r="O515" s="5"/>
      <c r="P515"/>
      <c r="Q515" s="345"/>
      <c r="R515" s="466"/>
    </row>
    <row r="516" spans="1:18" ht="14.4" customHeight="1" x14ac:dyDescent="0.3">
      <c r="A516" s="77"/>
      <c r="B516" s="39"/>
      <c r="C516" s="53">
        <v>18</v>
      </c>
      <c r="D516" s="472">
        <v>134</v>
      </c>
      <c r="E516" s="343"/>
      <c r="F516" s="343"/>
      <c r="G516" s="343"/>
      <c r="H516" s="46"/>
      <c r="I516" s="46"/>
      <c r="J516" s="46"/>
      <c r="K516" s="46"/>
      <c r="L516" s="42">
        <f>J516+I516+H516+G516+F516+E516+K516</f>
        <v>0</v>
      </c>
      <c r="M516" s="42">
        <f>L516*D516</f>
        <v>0</v>
      </c>
      <c r="N516" s="43"/>
      <c r="O516" s="5"/>
      <c r="P516"/>
      <c r="Q516" s="345"/>
      <c r="R516" s="466"/>
    </row>
    <row r="517" spans="1:18" ht="14.4" customHeight="1" x14ac:dyDescent="0.3">
      <c r="A517" s="77"/>
      <c r="B517" s="39"/>
      <c r="C517" s="53">
        <v>20</v>
      </c>
      <c r="D517" s="472">
        <v>134</v>
      </c>
      <c r="E517" s="343"/>
      <c r="F517" s="343"/>
      <c r="G517" s="343"/>
      <c r="H517" s="46"/>
      <c r="I517" s="46"/>
      <c r="J517" s="46"/>
      <c r="K517" s="46"/>
      <c r="L517" s="42">
        <f>J517+I517+H517+G517+F517+E517+K517</f>
        <v>0</v>
      </c>
      <c r="M517" s="42">
        <f>L517*D517</f>
        <v>0</v>
      </c>
      <c r="N517" s="43"/>
      <c r="O517" s="5"/>
      <c r="P517"/>
      <c r="Q517" s="345"/>
      <c r="R517" s="466"/>
    </row>
    <row r="518" spans="1:18" ht="14.4" customHeight="1" x14ac:dyDescent="0.3">
      <c r="A518" s="77"/>
      <c r="B518" s="45"/>
      <c r="C518" s="46"/>
      <c r="D518" s="472">
        <v>0</v>
      </c>
      <c r="E518" s="46"/>
      <c r="F518" s="46"/>
      <c r="G518" s="46"/>
      <c r="H518" s="46"/>
      <c r="I518" s="46"/>
      <c r="J518" s="46"/>
      <c r="K518" s="46"/>
      <c r="L518" s="48"/>
      <c r="M518" s="48"/>
      <c r="N518" s="43"/>
      <c r="O518" s="5"/>
      <c r="P518"/>
      <c r="Q518" s="345"/>
      <c r="R518" s="466"/>
    </row>
    <row r="519" spans="1:18" ht="14.4" customHeight="1" x14ac:dyDescent="0.3">
      <c r="A519" s="77"/>
      <c r="B519" s="45"/>
      <c r="C519" s="46"/>
      <c r="D519" s="472">
        <v>0</v>
      </c>
      <c r="E519" s="46"/>
      <c r="F519" s="46"/>
      <c r="G519" s="46"/>
      <c r="H519" s="46"/>
      <c r="I519" s="46"/>
      <c r="J519" s="46"/>
      <c r="K519" s="46"/>
      <c r="L519" s="48"/>
      <c r="M519" s="48"/>
      <c r="N519" s="43"/>
      <c r="O519" s="5"/>
      <c r="P519"/>
      <c r="Q519" s="345"/>
      <c r="R519" s="466"/>
    </row>
    <row r="520" spans="1:18" ht="14.4" customHeight="1" thickBot="1" x14ac:dyDescent="0.35">
      <c r="A520" s="77"/>
      <c r="B520" s="45"/>
      <c r="C520" s="46"/>
      <c r="D520" s="472">
        <v>0</v>
      </c>
      <c r="E520" s="46"/>
      <c r="F520" s="46"/>
      <c r="G520" s="46"/>
      <c r="H520" s="46"/>
      <c r="I520" s="46"/>
      <c r="J520" s="46"/>
      <c r="K520" s="46"/>
      <c r="L520" s="48"/>
      <c r="M520" s="48"/>
      <c r="N520" s="43"/>
      <c r="O520" s="5"/>
      <c r="P520"/>
      <c r="Q520" s="345"/>
      <c r="R520" s="466"/>
    </row>
    <row r="521" spans="1:18" ht="14.4" customHeight="1" x14ac:dyDescent="0.3">
      <c r="A521" s="25" t="s">
        <v>587</v>
      </c>
      <c r="B521" s="26" t="s">
        <v>14</v>
      </c>
      <c r="C521" s="27"/>
      <c r="D521" s="538">
        <v>0</v>
      </c>
      <c r="E521" s="29" t="s">
        <v>15</v>
      </c>
      <c r="F521" s="29" t="s">
        <v>41</v>
      </c>
      <c r="G521" s="29" t="s">
        <v>40</v>
      </c>
      <c r="H521" s="75"/>
      <c r="I521" s="75"/>
      <c r="J521" s="75"/>
      <c r="K521" s="75"/>
      <c r="L521" s="35">
        <f>L522+L523+L524+L525+L526</f>
        <v>0</v>
      </c>
      <c r="M521" s="36"/>
      <c r="N521" s="37"/>
      <c r="O521" s="5"/>
      <c r="P521"/>
      <c r="Q521" s="345"/>
      <c r="R521" s="466"/>
    </row>
    <row r="522" spans="1:18" ht="14.4" customHeight="1" x14ac:dyDescent="0.3">
      <c r="A522" s="77"/>
      <c r="B522" s="39"/>
      <c r="C522" s="53">
        <v>18</v>
      </c>
      <c r="D522" s="472">
        <v>174</v>
      </c>
      <c r="E522" s="343"/>
      <c r="F522" s="343"/>
      <c r="G522" s="343"/>
      <c r="H522" s="46"/>
      <c r="I522" s="46"/>
      <c r="J522" s="46"/>
      <c r="K522" s="46"/>
      <c r="L522" s="42">
        <f>J522+I522+H522+G522+F522+E522+K522</f>
        <v>0</v>
      </c>
      <c r="M522" s="42">
        <f>L522*D522</f>
        <v>0</v>
      </c>
      <c r="N522" s="43"/>
      <c r="O522" s="5"/>
      <c r="P522"/>
      <c r="Q522" s="345"/>
      <c r="R522" s="466"/>
    </row>
    <row r="523" spans="1:18" ht="14.4" customHeight="1" x14ac:dyDescent="0.3">
      <c r="A523" s="77"/>
      <c r="B523" s="39"/>
      <c r="C523" s="53">
        <v>20</v>
      </c>
      <c r="D523" s="472">
        <v>174</v>
      </c>
      <c r="E523" s="343"/>
      <c r="F523" s="343"/>
      <c r="G523" s="343"/>
      <c r="H523" s="46"/>
      <c r="I523" s="46"/>
      <c r="J523" s="46"/>
      <c r="K523" s="46"/>
      <c r="L523" s="42">
        <f>J523+I523+H523+G523+F523+E523+K523</f>
        <v>0</v>
      </c>
      <c r="M523" s="42">
        <f>L523*D523</f>
        <v>0</v>
      </c>
      <c r="N523" s="43"/>
      <c r="O523" s="5"/>
      <c r="P523"/>
      <c r="Q523" s="345"/>
      <c r="R523" s="466"/>
    </row>
    <row r="524" spans="1:18" ht="14.4" customHeight="1" x14ac:dyDescent="0.3">
      <c r="A524" s="77"/>
      <c r="B524" s="45"/>
      <c r="C524" s="46"/>
      <c r="D524" s="472">
        <v>0</v>
      </c>
      <c r="E524" s="46"/>
      <c r="F524" s="46"/>
      <c r="G524" s="46"/>
      <c r="H524" s="46"/>
      <c r="I524" s="46"/>
      <c r="J524" s="46"/>
      <c r="K524" s="46"/>
      <c r="L524" s="48"/>
      <c r="M524" s="48"/>
      <c r="N524" s="43"/>
      <c r="O524" s="5"/>
      <c r="P524"/>
      <c r="Q524" s="345"/>
      <c r="R524" s="466"/>
    </row>
    <row r="525" spans="1:18" ht="14.4" customHeight="1" x14ac:dyDescent="0.3">
      <c r="A525" s="77"/>
      <c r="B525" s="45"/>
      <c r="C525" s="46"/>
      <c r="D525" s="472">
        <v>0</v>
      </c>
      <c r="E525" s="46"/>
      <c r="F525" s="46"/>
      <c r="G525" s="46"/>
      <c r="H525" s="46"/>
      <c r="I525" s="46"/>
      <c r="J525" s="46"/>
      <c r="K525" s="46"/>
      <c r="L525" s="48"/>
      <c r="M525" s="48"/>
      <c r="N525" s="43"/>
      <c r="O525" s="5"/>
      <c r="P525"/>
      <c r="Q525" s="345"/>
      <c r="R525" s="466"/>
    </row>
    <row r="526" spans="1:18" ht="14.4" customHeight="1" thickBot="1" x14ac:dyDescent="0.35">
      <c r="A526" s="77"/>
      <c r="B526" s="45"/>
      <c r="C526" s="46"/>
      <c r="D526" s="472">
        <v>0</v>
      </c>
      <c r="E526" s="46"/>
      <c r="F526" s="46"/>
      <c r="G526" s="46"/>
      <c r="H526" s="46"/>
      <c r="I526" s="46"/>
      <c r="J526" s="46"/>
      <c r="K526" s="46"/>
      <c r="L526" s="48"/>
      <c r="M526" s="48"/>
      <c r="N526" s="43"/>
      <c r="O526" s="5"/>
      <c r="P526"/>
      <c r="Q526" s="345"/>
      <c r="R526" s="466"/>
    </row>
    <row r="527" spans="1:18" ht="14.4" customHeight="1" x14ac:dyDescent="0.3">
      <c r="A527" s="38" t="s">
        <v>586</v>
      </c>
      <c r="B527" s="39" t="s">
        <v>225</v>
      </c>
      <c r="C527" s="53"/>
      <c r="D527" s="471">
        <v>0</v>
      </c>
      <c r="E527" s="78" t="s">
        <v>15</v>
      </c>
      <c r="F527" s="78" t="s">
        <v>41</v>
      </c>
      <c r="G527" s="78" t="s">
        <v>40</v>
      </c>
      <c r="H527" s="46"/>
      <c r="I527" s="46"/>
      <c r="J527" s="46"/>
      <c r="K527" s="46"/>
      <c r="L527" s="88">
        <f>L528+L529+L530+L531+L532</f>
        <v>0</v>
      </c>
      <c r="M527" s="81"/>
      <c r="N527" s="36"/>
      <c r="O527" s="5"/>
      <c r="P527"/>
      <c r="Q527" s="345"/>
      <c r="R527" s="466"/>
    </row>
    <row r="528" spans="1:18" ht="14.4" customHeight="1" x14ac:dyDescent="0.3">
      <c r="A528" s="77"/>
      <c r="B528" s="39"/>
      <c r="C528" s="53">
        <v>18</v>
      </c>
      <c r="D528" s="471">
        <v>157</v>
      </c>
      <c r="E528" s="343"/>
      <c r="F528" s="343"/>
      <c r="G528" s="343"/>
      <c r="H528" s="46"/>
      <c r="I528" s="46"/>
      <c r="J528" s="46"/>
      <c r="K528" s="46"/>
      <c r="L528" s="42">
        <f>J528+I528+H528+G528+F528+E528+K528</f>
        <v>0</v>
      </c>
      <c r="M528" s="81">
        <f>L528*D528</f>
        <v>0</v>
      </c>
      <c r="N528" s="42"/>
      <c r="O528" s="5"/>
      <c r="P528"/>
      <c r="Q528" s="345"/>
      <c r="R528" s="466"/>
    </row>
    <row r="529" spans="1:18" ht="14.4" customHeight="1" x14ac:dyDescent="0.3">
      <c r="A529" s="77"/>
      <c r="B529" s="39"/>
      <c r="C529" s="53">
        <v>20</v>
      </c>
      <c r="D529" s="471">
        <v>157</v>
      </c>
      <c r="E529" s="343"/>
      <c r="F529" s="343"/>
      <c r="G529" s="343"/>
      <c r="H529" s="46"/>
      <c r="I529" s="46"/>
      <c r="J529" s="46"/>
      <c r="K529" s="46"/>
      <c r="L529" s="42">
        <f>J529+I529+H529+G529+F529+E529+K529</f>
        <v>0</v>
      </c>
      <c r="M529" s="81">
        <f>L529*D529</f>
        <v>0</v>
      </c>
      <c r="N529" s="42"/>
      <c r="O529" s="5"/>
      <c r="P529"/>
      <c r="Q529" s="345"/>
      <c r="R529" s="466"/>
    </row>
    <row r="530" spans="1:18" ht="14.4" customHeight="1" x14ac:dyDescent="0.3">
      <c r="A530" s="77"/>
      <c r="B530" s="45"/>
      <c r="C530" s="46"/>
      <c r="D530" s="471">
        <v>0</v>
      </c>
      <c r="E530" s="46"/>
      <c r="F530" s="46"/>
      <c r="G530" s="46"/>
      <c r="H530" s="46"/>
      <c r="I530" s="46"/>
      <c r="J530" s="46"/>
      <c r="K530" s="46"/>
      <c r="L530" s="48"/>
      <c r="M530" s="541"/>
      <c r="N530" s="42"/>
      <c r="O530" s="5"/>
      <c r="P530"/>
      <c r="Q530" s="345"/>
      <c r="R530" s="466"/>
    </row>
    <row r="531" spans="1:18" ht="14.4" customHeight="1" x14ac:dyDescent="0.3">
      <c r="A531" s="77"/>
      <c r="B531" s="45"/>
      <c r="C531" s="46"/>
      <c r="D531" s="471">
        <v>0</v>
      </c>
      <c r="E531" s="46"/>
      <c r="F531" s="46"/>
      <c r="G531" s="46"/>
      <c r="H531" s="46"/>
      <c r="I531" s="46"/>
      <c r="J531" s="46"/>
      <c r="K531" s="46"/>
      <c r="L531" s="48"/>
      <c r="M531" s="541"/>
      <c r="N531" s="42"/>
      <c r="O531" s="5"/>
      <c r="P531"/>
      <c r="Q531" s="345"/>
      <c r="R531" s="466"/>
    </row>
    <row r="532" spans="1:18" ht="14.4" customHeight="1" thickBot="1" x14ac:dyDescent="0.35">
      <c r="A532" s="77"/>
      <c r="B532" s="45"/>
      <c r="C532" s="46"/>
      <c r="D532" s="471">
        <v>0</v>
      </c>
      <c r="E532" s="46"/>
      <c r="F532" s="46"/>
      <c r="G532" s="46"/>
      <c r="H532" s="46"/>
      <c r="I532" s="46"/>
      <c r="J532" s="46"/>
      <c r="K532" s="46"/>
      <c r="L532" s="48"/>
      <c r="M532" s="541"/>
      <c r="N532" s="42"/>
      <c r="O532" s="5"/>
      <c r="P532"/>
      <c r="Q532" s="345"/>
      <c r="R532" s="466"/>
    </row>
    <row r="533" spans="1:18" ht="14.4" customHeight="1" x14ac:dyDescent="0.3">
      <c r="A533" s="38" t="s">
        <v>588</v>
      </c>
      <c r="B533" s="39" t="s">
        <v>225</v>
      </c>
      <c r="C533" s="53"/>
      <c r="D533" s="471">
        <v>0</v>
      </c>
      <c r="E533" s="78" t="s">
        <v>15</v>
      </c>
      <c r="F533" s="78" t="s">
        <v>41</v>
      </c>
      <c r="G533" s="78" t="s">
        <v>40</v>
      </c>
      <c r="H533" s="46"/>
      <c r="I533" s="46"/>
      <c r="J533" s="46"/>
      <c r="K533" s="46"/>
      <c r="L533" s="88">
        <f>L534+L535+L536+L537+L538</f>
        <v>0</v>
      </c>
      <c r="M533" s="81"/>
      <c r="N533" s="36"/>
      <c r="O533" s="5"/>
      <c r="P533"/>
      <c r="Q533" s="345"/>
      <c r="R533" s="466"/>
    </row>
    <row r="534" spans="1:18" ht="14.4" customHeight="1" x14ac:dyDescent="0.3">
      <c r="A534" s="77"/>
      <c r="B534" s="39"/>
      <c r="C534" s="53">
        <v>18</v>
      </c>
      <c r="D534" s="471">
        <v>174</v>
      </c>
      <c r="E534" s="343"/>
      <c r="F534" s="343"/>
      <c r="G534" s="343"/>
      <c r="H534" s="46"/>
      <c r="I534" s="46"/>
      <c r="J534" s="46"/>
      <c r="K534" s="46"/>
      <c r="L534" s="42">
        <f>J534+I534+H534+G534+F534+E534+K534</f>
        <v>0</v>
      </c>
      <c r="M534" s="81">
        <f>L534*D534</f>
        <v>0</v>
      </c>
      <c r="N534" s="42"/>
      <c r="O534" s="5"/>
      <c r="P534"/>
      <c r="Q534" s="345"/>
      <c r="R534" s="466"/>
    </row>
    <row r="535" spans="1:18" ht="15" customHeight="1" x14ac:dyDescent="0.3">
      <c r="A535" s="77"/>
      <c r="B535" s="39"/>
      <c r="C535" s="53">
        <v>20</v>
      </c>
      <c r="D535" s="471">
        <v>174</v>
      </c>
      <c r="E535" s="343"/>
      <c r="F535" s="343"/>
      <c r="G535" s="343"/>
      <c r="H535" s="46"/>
      <c r="I535" s="46"/>
      <c r="J535" s="46"/>
      <c r="K535" s="46"/>
      <c r="L535" s="42">
        <f>J535+I535+H535+G535+F535+E535+K535</f>
        <v>0</v>
      </c>
      <c r="M535" s="81">
        <f>L535*D535</f>
        <v>0</v>
      </c>
      <c r="N535" s="42"/>
      <c r="O535" s="5"/>
      <c r="P535"/>
      <c r="Q535" s="345"/>
      <c r="R535" s="466"/>
    </row>
    <row r="536" spans="1:18" ht="15" customHeight="1" x14ac:dyDescent="0.3">
      <c r="A536" s="77"/>
      <c r="B536" s="45"/>
      <c r="C536" s="46"/>
      <c r="D536" s="471">
        <v>0</v>
      </c>
      <c r="E536" s="46"/>
      <c r="F536" s="46"/>
      <c r="G536" s="46"/>
      <c r="H536" s="46"/>
      <c r="I536" s="46"/>
      <c r="J536" s="46"/>
      <c r="K536" s="46"/>
      <c r="L536" s="48"/>
      <c r="M536" s="541"/>
      <c r="N536" s="42"/>
      <c r="O536" s="5"/>
      <c r="P536"/>
      <c r="Q536" s="345"/>
      <c r="R536" s="466"/>
    </row>
    <row r="537" spans="1:18" ht="15" customHeight="1" x14ac:dyDescent="0.3">
      <c r="A537" s="77"/>
      <c r="B537" s="45"/>
      <c r="C537" s="46"/>
      <c r="D537" s="471">
        <v>0</v>
      </c>
      <c r="E537" s="46"/>
      <c r="F537" s="46"/>
      <c r="G537" s="46"/>
      <c r="H537" s="46"/>
      <c r="I537" s="46"/>
      <c r="J537" s="46"/>
      <c r="K537" s="46"/>
      <c r="L537" s="48"/>
      <c r="M537" s="541"/>
      <c r="N537" s="42"/>
      <c r="O537" s="5"/>
      <c r="P537"/>
      <c r="Q537" s="345"/>
      <c r="R537" s="466"/>
    </row>
    <row r="538" spans="1:18" ht="15" customHeight="1" thickBot="1" x14ac:dyDescent="0.35">
      <c r="A538" s="77"/>
      <c r="B538" s="45"/>
      <c r="C538" s="46"/>
      <c r="D538" s="471">
        <v>0</v>
      </c>
      <c r="E538" s="46"/>
      <c r="F538" s="46"/>
      <c r="G538" s="46"/>
      <c r="H538" s="46"/>
      <c r="I538" s="46"/>
      <c r="J538" s="46"/>
      <c r="K538" s="46"/>
      <c r="L538" s="48"/>
      <c r="M538" s="541"/>
      <c r="N538" s="42"/>
      <c r="O538" s="5"/>
      <c r="P538"/>
      <c r="Q538" s="345"/>
      <c r="R538" s="466"/>
    </row>
    <row r="539" spans="1:18" ht="14.4" customHeight="1" x14ac:dyDescent="0.3">
      <c r="A539" s="38" t="s">
        <v>589</v>
      </c>
      <c r="B539" s="39" t="s">
        <v>14</v>
      </c>
      <c r="C539" s="53"/>
      <c r="D539" s="471">
        <v>0</v>
      </c>
      <c r="E539" s="78" t="s">
        <v>15</v>
      </c>
      <c r="F539" s="78" t="s">
        <v>41</v>
      </c>
      <c r="G539" s="78" t="s">
        <v>40</v>
      </c>
      <c r="H539" s="46"/>
      <c r="I539" s="46"/>
      <c r="J539" s="46"/>
      <c r="K539" s="46"/>
      <c r="L539" s="88">
        <f>L540+L541+L542+L543+L544</f>
        <v>0</v>
      </c>
      <c r="M539" s="81"/>
      <c r="N539" s="36"/>
      <c r="O539" s="5"/>
      <c r="P539"/>
      <c r="Q539" s="345"/>
      <c r="R539" s="466"/>
    </row>
    <row r="540" spans="1:18" ht="14.4" customHeight="1" x14ac:dyDescent="0.3">
      <c r="A540" s="77"/>
      <c r="B540" s="39"/>
      <c r="C540" s="53">
        <v>18</v>
      </c>
      <c r="D540" s="471">
        <v>260</v>
      </c>
      <c r="E540" s="343"/>
      <c r="F540" s="343"/>
      <c r="G540" s="343"/>
      <c r="H540" s="46"/>
      <c r="I540" s="46"/>
      <c r="J540" s="46"/>
      <c r="K540" s="46"/>
      <c r="L540" s="42">
        <f>J540+I540+H540+G540+F540+E540+K540</f>
        <v>0</v>
      </c>
      <c r="M540" s="81">
        <f>L540*D540</f>
        <v>0</v>
      </c>
      <c r="N540" s="42"/>
      <c r="O540" s="5"/>
      <c r="P540"/>
      <c r="Q540" s="345"/>
      <c r="R540" s="466"/>
    </row>
    <row r="541" spans="1:18" ht="14.4" customHeight="1" x14ac:dyDescent="0.3">
      <c r="A541" s="77"/>
      <c r="B541" s="39"/>
      <c r="C541" s="53">
        <v>20</v>
      </c>
      <c r="D541" s="471">
        <v>260</v>
      </c>
      <c r="E541" s="343"/>
      <c r="F541" s="343"/>
      <c r="G541" s="343"/>
      <c r="H541" s="46"/>
      <c r="I541" s="46"/>
      <c r="J541" s="46"/>
      <c r="K541" s="46"/>
      <c r="L541" s="42">
        <f>J541+I541+H541+G541+F541+E541+K541</f>
        <v>0</v>
      </c>
      <c r="M541" s="81">
        <f>L541*D541</f>
        <v>0</v>
      </c>
      <c r="N541" s="42"/>
      <c r="O541" s="5"/>
      <c r="P541"/>
      <c r="Q541" s="345"/>
      <c r="R541" s="466"/>
    </row>
    <row r="542" spans="1:18" ht="14.4" customHeight="1" x14ac:dyDescent="0.3">
      <c r="A542" s="77"/>
      <c r="B542" s="45"/>
      <c r="C542" s="46"/>
      <c r="D542" s="471">
        <v>0</v>
      </c>
      <c r="E542" s="46"/>
      <c r="F542" s="46"/>
      <c r="G542" s="46"/>
      <c r="H542" s="46"/>
      <c r="I542" s="46"/>
      <c r="J542" s="46"/>
      <c r="K542" s="46"/>
      <c r="L542" s="48"/>
      <c r="M542" s="541"/>
      <c r="N542" s="42"/>
      <c r="O542" s="5"/>
      <c r="P542"/>
      <c r="Q542" s="345"/>
      <c r="R542" s="466"/>
    </row>
    <row r="543" spans="1:18" ht="14.4" customHeight="1" x14ac:dyDescent="0.3">
      <c r="A543" s="77"/>
      <c r="B543" s="45"/>
      <c r="C543" s="46"/>
      <c r="D543" s="471">
        <v>0</v>
      </c>
      <c r="E543" s="46"/>
      <c r="F543" s="46"/>
      <c r="G543" s="46"/>
      <c r="H543" s="46"/>
      <c r="I543" s="46"/>
      <c r="J543" s="46"/>
      <c r="K543" s="46"/>
      <c r="L543" s="48"/>
      <c r="M543" s="541"/>
      <c r="N543" s="42"/>
      <c r="O543" s="5"/>
      <c r="P543"/>
      <c r="Q543" s="345"/>
      <c r="R543" s="466"/>
    </row>
    <row r="544" spans="1:18" ht="14.4" customHeight="1" thickBot="1" x14ac:dyDescent="0.35">
      <c r="A544" s="77"/>
      <c r="B544" s="45"/>
      <c r="C544" s="46"/>
      <c r="D544" s="471">
        <v>0</v>
      </c>
      <c r="E544" s="46"/>
      <c r="F544" s="46"/>
      <c r="G544" s="46"/>
      <c r="H544" s="46"/>
      <c r="I544" s="46"/>
      <c r="J544" s="46"/>
      <c r="K544" s="46"/>
      <c r="L544" s="48"/>
      <c r="M544" s="541"/>
      <c r="N544" s="42"/>
      <c r="O544" s="5"/>
      <c r="P544"/>
      <c r="Q544" s="345"/>
      <c r="R544" s="466"/>
    </row>
    <row r="545" spans="1:18" ht="14.4" customHeight="1" x14ac:dyDescent="0.3">
      <c r="A545" s="25" t="s">
        <v>194</v>
      </c>
      <c r="B545" s="26" t="s">
        <v>14</v>
      </c>
      <c r="C545" s="27"/>
      <c r="D545" s="538">
        <v>0</v>
      </c>
      <c r="E545" s="29" t="s">
        <v>15</v>
      </c>
      <c r="F545" s="30" t="s">
        <v>17</v>
      </c>
      <c r="G545" s="31" t="s">
        <v>18</v>
      </c>
      <c r="H545" s="33" t="s">
        <v>20</v>
      </c>
      <c r="I545" s="75"/>
      <c r="J545" s="75"/>
      <c r="K545" s="75"/>
      <c r="L545" s="35">
        <f>L546+L547+L548+L549</f>
        <v>0</v>
      </c>
      <c r="M545" s="542"/>
      <c r="N545" s="36"/>
      <c r="O545" s="5"/>
      <c r="P545"/>
      <c r="Q545" s="345"/>
      <c r="R545" s="466"/>
    </row>
    <row r="546" spans="1:18" ht="14.4" customHeight="1" x14ac:dyDescent="0.3">
      <c r="A546" s="77"/>
      <c r="B546" s="39"/>
      <c r="C546" s="53">
        <v>18</v>
      </c>
      <c r="D546" s="472">
        <v>324</v>
      </c>
      <c r="E546" s="343"/>
      <c r="F546" s="343"/>
      <c r="G546" s="343"/>
      <c r="H546" s="343"/>
      <c r="I546" s="46"/>
      <c r="J546" s="46"/>
      <c r="K546" s="46"/>
      <c r="L546" s="42">
        <f>J546+I546+H546+G546+F546+E546+K546</f>
        <v>0</v>
      </c>
      <c r="M546" s="81">
        <f>L546*D546</f>
        <v>0</v>
      </c>
      <c r="N546" s="42"/>
      <c r="O546" s="5"/>
      <c r="P546"/>
      <c r="Q546" s="345"/>
      <c r="R546" s="466"/>
    </row>
    <row r="547" spans="1:18" ht="14.4" customHeight="1" x14ac:dyDescent="0.3">
      <c r="A547" s="77"/>
      <c r="B547" s="342"/>
      <c r="C547" s="326"/>
      <c r="D547" s="472">
        <v>0</v>
      </c>
      <c r="E547" s="326"/>
      <c r="F547" s="326"/>
      <c r="G547" s="326"/>
      <c r="H547" s="326"/>
      <c r="I547" s="326"/>
      <c r="J547" s="326"/>
      <c r="K547" s="326"/>
      <c r="L547" s="42">
        <f>J547+I547+H547+G547+F547+E547+K547</f>
        <v>0</v>
      </c>
      <c r="M547" s="81">
        <f>L547*D547</f>
        <v>0</v>
      </c>
      <c r="N547" s="42"/>
      <c r="O547" s="5"/>
      <c r="P547"/>
      <c r="Q547" s="345"/>
      <c r="R547" s="466"/>
    </row>
    <row r="548" spans="1:18" ht="14.4" customHeight="1" x14ac:dyDescent="0.3">
      <c r="A548" s="77"/>
      <c r="B548" s="342"/>
      <c r="C548" s="326"/>
      <c r="D548" s="472">
        <v>0</v>
      </c>
      <c r="E548" s="326"/>
      <c r="F548" s="326"/>
      <c r="G548" s="326"/>
      <c r="H548" s="326"/>
      <c r="I548" s="46"/>
      <c r="J548" s="46"/>
      <c r="K548" s="46"/>
      <c r="L548" s="42">
        <f>J548+I548+H548+G548+F548+E548+K548</f>
        <v>0</v>
      </c>
      <c r="M548" s="81">
        <f>L548*D548</f>
        <v>0</v>
      </c>
      <c r="N548" s="42"/>
      <c r="O548" s="5"/>
      <c r="P548"/>
      <c r="Q548" s="345"/>
      <c r="R548" s="466"/>
    </row>
    <row r="549" spans="1:18" ht="14.4" customHeight="1" x14ac:dyDescent="0.3">
      <c r="A549" s="77"/>
      <c r="B549" s="45"/>
      <c r="C549" s="46"/>
      <c r="D549" s="472">
        <v>0</v>
      </c>
      <c r="E549" s="46"/>
      <c r="F549" s="46"/>
      <c r="G549" s="46"/>
      <c r="H549" s="46"/>
      <c r="I549" s="46"/>
      <c r="J549" s="46"/>
      <c r="K549" s="46"/>
      <c r="L549" s="48"/>
      <c r="M549" s="541"/>
      <c r="N549" s="42"/>
      <c r="O549" s="5"/>
      <c r="P549"/>
      <c r="Q549" s="345"/>
      <c r="R549" s="466"/>
    </row>
    <row r="550" spans="1:18" ht="14.4" customHeight="1" x14ac:dyDescent="0.3">
      <c r="A550" s="77"/>
      <c r="B550" s="45"/>
      <c r="C550" s="46"/>
      <c r="D550" s="472">
        <v>0</v>
      </c>
      <c r="E550" s="46"/>
      <c r="F550" s="46"/>
      <c r="G550" s="46"/>
      <c r="H550" s="46"/>
      <c r="I550" s="46"/>
      <c r="J550" s="46"/>
      <c r="K550" s="46"/>
      <c r="L550" s="48"/>
      <c r="M550" s="541"/>
      <c r="N550" s="42"/>
      <c r="O550" s="5"/>
      <c r="P550"/>
      <c r="Q550" s="345"/>
      <c r="R550" s="466"/>
    </row>
    <row r="551" spans="1:18" ht="14.4" customHeight="1" thickBot="1" x14ac:dyDescent="0.35">
      <c r="A551" s="67"/>
      <c r="B551" s="68"/>
      <c r="C551" s="69"/>
      <c r="D551" s="539">
        <v>0</v>
      </c>
      <c r="E551" s="69"/>
      <c r="F551" s="69"/>
      <c r="G551" s="69"/>
      <c r="H551" s="69"/>
      <c r="I551" s="69"/>
      <c r="J551" s="69"/>
      <c r="K551" s="69"/>
      <c r="L551" s="71"/>
      <c r="M551" s="82"/>
      <c r="N551" s="110"/>
      <c r="O551" s="5"/>
      <c r="P551"/>
      <c r="Q551" s="345"/>
      <c r="R551" s="466"/>
    </row>
    <row r="552" spans="1:18" ht="14.4" customHeight="1" x14ac:dyDescent="0.3">
      <c r="A552" s="540" t="s">
        <v>590</v>
      </c>
      <c r="B552" s="39" t="s">
        <v>14</v>
      </c>
      <c r="C552" s="53"/>
      <c r="D552" s="471">
        <v>0</v>
      </c>
      <c r="E552" s="78" t="s">
        <v>15</v>
      </c>
      <c r="F552" s="78" t="s">
        <v>41</v>
      </c>
      <c r="G552" s="78" t="s">
        <v>40</v>
      </c>
      <c r="H552" s="46"/>
      <c r="I552" s="46"/>
      <c r="J552" s="46"/>
      <c r="K552" s="46"/>
      <c r="L552" s="88" t="e">
        <f>#REF!+#REF!+#REF!+#REF!+#REF!</f>
        <v>#REF!</v>
      </c>
      <c r="M552" s="81"/>
      <c r="N552" s="42"/>
      <c r="O552" s="5"/>
      <c r="P552"/>
      <c r="Q552" s="345"/>
      <c r="R552" s="466"/>
    </row>
    <row r="553" spans="1:18" ht="14.4" customHeight="1" x14ac:dyDescent="0.3">
      <c r="A553" s="38"/>
      <c r="B553" s="39"/>
      <c r="C553" s="53">
        <v>16</v>
      </c>
      <c r="D553" s="471">
        <v>245</v>
      </c>
      <c r="E553" s="53"/>
      <c r="F553" s="53"/>
      <c r="G553" s="53"/>
      <c r="H553" s="46"/>
      <c r="I553" s="46"/>
      <c r="J553" s="46"/>
      <c r="K553" s="46"/>
      <c r="L553" s="42">
        <f>J553+I553+H553+G553+F553+E553+K553</f>
        <v>0</v>
      </c>
      <c r="M553" s="81">
        <f>L553*D553</f>
        <v>0</v>
      </c>
      <c r="N553" s="42"/>
      <c r="O553" s="5"/>
      <c r="P553"/>
      <c r="Q553" s="345"/>
      <c r="R553" s="466"/>
    </row>
    <row r="554" spans="1:18" ht="14.4" customHeight="1" x14ac:dyDescent="0.3">
      <c r="A554" s="38"/>
      <c r="B554" s="39"/>
      <c r="C554" s="53">
        <v>18</v>
      </c>
      <c r="D554" s="471">
        <v>245</v>
      </c>
      <c r="E554" s="53"/>
      <c r="F554" s="53"/>
      <c r="G554" s="53"/>
      <c r="H554" s="326"/>
      <c r="I554" s="326"/>
      <c r="J554" s="326"/>
      <c r="K554" s="326"/>
      <c r="L554" s="42">
        <f>J554+I554+H554+G554+F554+E554+K554</f>
        <v>0</v>
      </c>
      <c r="M554" s="81">
        <f>L554*D554</f>
        <v>0</v>
      </c>
      <c r="N554" s="42"/>
      <c r="O554" s="5"/>
      <c r="P554"/>
      <c r="Q554" s="345"/>
      <c r="R554" s="466"/>
    </row>
    <row r="555" spans="1:18" ht="14.4" customHeight="1" x14ac:dyDescent="0.3">
      <c r="A555" s="38"/>
      <c r="B555" s="39"/>
      <c r="C555" s="53">
        <v>20</v>
      </c>
      <c r="D555" s="471">
        <v>245</v>
      </c>
      <c r="E555" s="326"/>
      <c r="F555" s="326"/>
      <c r="G555" s="333"/>
      <c r="H555" s="46"/>
      <c r="I555" s="46"/>
      <c r="J555" s="46"/>
      <c r="K555" s="46"/>
      <c r="L555" s="42">
        <f>J555+I555+H555+G555+F555+E555+K555</f>
        <v>0</v>
      </c>
      <c r="M555" s="81">
        <f>L555*D555</f>
        <v>0</v>
      </c>
      <c r="N555" s="42"/>
      <c r="O555" s="5"/>
      <c r="P555"/>
      <c r="Q555" s="345"/>
      <c r="R555" s="466"/>
    </row>
    <row r="556" spans="1:18" ht="14.4" customHeight="1" x14ac:dyDescent="0.3">
      <c r="A556" s="38"/>
      <c r="B556" s="45"/>
      <c r="C556" s="46"/>
      <c r="D556" s="471">
        <v>0</v>
      </c>
      <c r="E556" s="146"/>
      <c r="F556" s="146"/>
      <c r="G556" s="46"/>
      <c r="H556" s="46"/>
      <c r="I556" s="146"/>
      <c r="J556" s="146"/>
      <c r="K556" s="46"/>
      <c r="L556" s="147"/>
      <c r="M556" s="541"/>
      <c r="N556" s="42"/>
      <c r="O556" s="5"/>
      <c r="P556"/>
      <c r="Q556" s="345"/>
      <c r="R556" s="466"/>
    </row>
    <row r="557" spans="1:18" ht="14.4" customHeight="1" thickBot="1" x14ac:dyDescent="0.35">
      <c r="A557" s="38"/>
      <c r="B557" s="45"/>
      <c r="C557" s="46"/>
      <c r="D557" s="471">
        <v>0</v>
      </c>
      <c r="E557" s="146"/>
      <c r="F557" s="146"/>
      <c r="G557" s="146"/>
      <c r="H557" s="146"/>
      <c r="I557" s="146"/>
      <c r="J557" s="146"/>
      <c r="K557" s="46"/>
      <c r="L557" s="147"/>
      <c r="M557" s="541"/>
      <c r="N557" s="42"/>
      <c r="O557" s="5"/>
      <c r="P557"/>
      <c r="Q557" s="345"/>
      <c r="R557" s="466"/>
    </row>
    <row r="558" spans="1:18" ht="14.4" customHeight="1" x14ac:dyDescent="0.3">
      <c r="A558" s="25" t="s">
        <v>445</v>
      </c>
      <c r="B558" s="26" t="s">
        <v>14</v>
      </c>
      <c r="C558" s="27"/>
      <c r="D558" s="471">
        <v>0</v>
      </c>
      <c r="E558" s="356" t="s">
        <v>196</v>
      </c>
      <c r="F558" s="52" t="s">
        <v>201</v>
      </c>
      <c r="G558" s="52" t="s">
        <v>227</v>
      </c>
      <c r="H558" s="52" t="s">
        <v>228</v>
      </c>
      <c r="I558" s="52" t="s">
        <v>229</v>
      </c>
      <c r="J558" s="75"/>
      <c r="K558" s="75"/>
      <c r="L558" s="35">
        <f>L559+L560+L561+L562+L563</f>
        <v>0</v>
      </c>
      <c r="M558" s="36"/>
      <c r="N558" s="37"/>
      <c r="O558" s="5"/>
      <c r="P558"/>
      <c r="Q558" s="345"/>
      <c r="R558" s="466"/>
    </row>
    <row r="559" spans="1:18" ht="14.4" customHeight="1" x14ac:dyDescent="0.3">
      <c r="A559" s="77"/>
      <c r="B559" s="39"/>
      <c r="C559" s="53">
        <v>20</v>
      </c>
      <c r="D559" s="471">
        <v>178</v>
      </c>
      <c r="E559" s="343"/>
      <c r="F559" s="53"/>
      <c r="G559" s="53"/>
      <c r="H559" s="53"/>
      <c r="I559" s="53"/>
      <c r="J559" s="46"/>
      <c r="K559" s="46"/>
      <c r="L559" s="42">
        <f>J559+I559+H559+G559+F559+E559+K559</f>
        <v>0</v>
      </c>
      <c r="M559" s="42">
        <f>L559*D559</f>
        <v>0</v>
      </c>
      <c r="N559" s="43"/>
      <c r="O559" s="5"/>
      <c r="P559"/>
      <c r="Q559" s="345"/>
      <c r="R559" s="466"/>
    </row>
    <row r="560" spans="1:18" ht="14.4" customHeight="1" x14ac:dyDescent="0.3">
      <c r="A560" s="77"/>
      <c r="B560" s="39"/>
      <c r="C560" s="53">
        <v>22</v>
      </c>
      <c r="D560" s="471">
        <v>178</v>
      </c>
      <c r="E560" s="343"/>
      <c r="F560" s="53"/>
      <c r="G560" s="53"/>
      <c r="H560" s="53"/>
      <c r="I560" s="53"/>
      <c r="J560" s="46"/>
      <c r="K560" s="46"/>
      <c r="L560" s="42">
        <f>J560+I560+H560+G560+F560+E560+K560</f>
        <v>0</v>
      </c>
      <c r="M560" s="42">
        <f>L560*D560</f>
        <v>0</v>
      </c>
      <c r="N560" s="49"/>
      <c r="O560" s="5"/>
      <c r="P560"/>
      <c r="Q560" s="345"/>
      <c r="R560" s="466"/>
    </row>
    <row r="561" spans="1:18" ht="14.4" customHeight="1" x14ac:dyDescent="0.3">
      <c r="A561" s="77"/>
      <c r="B561" s="39"/>
      <c r="C561" s="53">
        <v>24</v>
      </c>
      <c r="D561" s="471">
        <v>178</v>
      </c>
      <c r="E561" s="343"/>
      <c r="F561" s="53"/>
      <c r="G561" s="53"/>
      <c r="H561" s="53"/>
      <c r="I561" s="53"/>
      <c r="J561" s="46"/>
      <c r="K561" s="46"/>
      <c r="L561" s="42">
        <f>J561+I561+H561+G561+F561+E561+K561</f>
        <v>0</v>
      </c>
      <c r="M561" s="42">
        <f>L561*D561</f>
        <v>0</v>
      </c>
      <c r="N561" s="49"/>
      <c r="O561" s="5"/>
      <c r="P561"/>
      <c r="Q561" s="345"/>
      <c r="R561" s="466"/>
    </row>
    <row r="562" spans="1:18" ht="14.4" customHeight="1" x14ac:dyDescent="0.3">
      <c r="A562" s="77"/>
      <c r="B562" s="39"/>
      <c r="C562" s="53">
        <v>26</v>
      </c>
      <c r="D562" s="471">
        <v>199</v>
      </c>
      <c r="E562" s="343"/>
      <c r="F562" s="53"/>
      <c r="G562" s="53"/>
      <c r="H562" s="53"/>
      <c r="I562" s="53"/>
      <c r="J562" s="46"/>
      <c r="K562" s="46"/>
      <c r="L562" s="42">
        <f>J562+I562+H562+G562+F562+E562+K562</f>
        <v>0</v>
      </c>
      <c r="M562" s="42">
        <f>L562*D562</f>
        <v>0</v>
      </c>
      <c r="N562" s="49"/>
      <c r="O562" s="5"/>
      <c r="P562"/>
      <c r="Q562" s="345"/>
      <c r="R562" s="466"/>
    </row>
    <row r="563" spans="1:18" ht="14.4" customHeight="1" x14ac:dyDescent="0.3">
      <c r="A563" s="77"/>
      <c r="B563" s="365"/>
      <c r="C563" s="53">
        <v>28</v>
      </c>
      <c r="D563" s="471">
        <v>199</v>
      </c>
      <c r="E563" s="343"/>
      <c r="F563" s="53"/>
      <c r="G563" s="53"/>
      <c r="H563" s="53"/>
      <c r="I563" s="53"/>
      <c r="J563" s="46"/>
      <c r="K563" s="46"/>
      <c r="L563" s="42">
        <f>J563+I563+H563+G563+F563+E563+K563</f>
        <v>0</v>
      </c>
      <c r="M563" s="42">
        <f>L563*D563</f>
        <v>0</v>
      </c>
      <c r="N563" s="49"/>
      <c r="O563" s="5"/>
      <c r="P563"/>
      <c r="Q563" s="345"/>
      <c r="R563" s="466"/>
    </row>
    <row r="564" spans="1:18" ht="14.4" customHeight="1" thickBot="1" x14ac:dyDescent="0.35">
      <c r="A564" s="148" t="s">
        <v>235</v>
      </c>
      <c r="B564" s="366"/>
      <c r="C564" s="69"/>
      <c r="D564" s="471">
        <v>0</v>
      </c>
      <c r="E564" s="69"/>
      <c r="F564" s="69"/>
      <c r="G564" s="69"/>
      <c r="H564" s="69"/>
      <c r="I564" s="69"/>
      <c r="J564" s="69"/>
      <c r="K564" s="69"/>
      <c r="L564" s="71"/>
      <c r="M564" s="71"/>
      <c r="N564" s="72"/>
      <c r="O564" s="5"/>
      <c r="P564"/>
      <c r="Q564" s="345"/>
      <c r="R564" s="466"/>
    </row>
    <row r="565" spans="1:18" ht="14.4" customHeight="1" x14ac:dyDescent="0.3">
      <c r="A565" s="25" t="s">
        <v>445</v>
      </c>
      <c r="B565" s="26" t="s">
        <v>14</v>
      </c>
      <c r="C565" s="27"/>
      <c r="D565" s="471">
        <v>0</v>
      </c>
      <c r="E565" s="355" t="s">
        <v>195</v>
      </c>
      <c r="F565" s="52" t="s">
        <v>202</v>
      </c>
      <c r="G565" s="52" t="s">
        <v>242</v>
      </c>
      <c r="H565" s="52" t="s">
        <v>552</v>
      </c>
      <c r="I565" s="75"/>
      <c r="J565" s="75"/>
      <c r="K565" s="75"/>
      <c r="L565" s="35">
        <f>L566+L567+L568+L569+L570</f>
        <v>0</v>
      </c>
      <c r="M565" s="36"/>
      <c r="N565" s="37"/>
      <c r="O565" s="5"/>
      <c r="P565"/>
      <c r="Q565" s="345"/>
      <c r="R565" s="466"/>
    </row>
    <row r="566" spans="1:18" ht="14.4" customHeight="1" x14ac:dyDescent="0.3">
      <c r="A566" s="77"/>
      <c r="B566" s="39"/>
      <c r="C566" s="53">
        <v>20</v>
      </c>
      <c r="D566" s="471">
        <v>178</v>
      </c>
      <c r="E566" s="343"/>
      <c r="F566" s="53"/>
      <c r="G566" s="53"/>
      <c r="H566" s="53"/>
      <c r="I566" s="46"/>
      <c r="J566" s="46"/>
      <c r="K566" s="46"/>
      <c r="L566" s="42">
        <f>J566+I566+H566+G566+F566+E566+K566</f>
        <v>0</v>
      </c>
      <c r="M566" s="42">
        <f>L566*D566</f>
        <v>0</v>
      </c>
      <c r="N566" s="43"/>
      <c r="O566" s="5"/>
      <c r="P566"/>
      <c r="Q566" s="345"/>
      <c r="R566" s="466"/>
    </row>
    <row r="567" spans="1:18" ht="14.4" customHeight="1" x14ac:dyDescent="0.3">
      <c r="A567" s="77"/>
      <c r="B567" s="39"/>
      <c r="C567" s="53">
        <v>22</v>
      </c>
      <c r="D567" s="471">
        <v>178</v>
      </c>
      <c r="E567" s="343"/>
      <c r="F567" s="53"/>
      <c r="G567" s="53"/>
      <c r="H567" s="53"/>
      <c r="I567" s="46"/>
      <c r="J567" s="46"/>
      <c r="K567" s="46"/>
      <c r="L567" s="42">
        <f>J567+I567+H567+G567+F567+E567+K567</f>
        <v>0</v>
      </c>
      <c r="M567" s="42">
        <f>L567*D567</f>
        <v>0</v>
      </c>
      <c r="N567" s="49"/>
      <c r="O567" s="5"/>
      <c r="P567"/>
      <c r="Q567" s="345"/>
      <c r="R567" s="466"/>
    </row>
    <row r="568" spans="1:18" ht="14.4" customHeight="1" x14ac:dyDescent="0.3">
      <c r="A568" s="77"/>
      <c r="B568" s="39"/>
      <c r="C568" s="53">
        <v>24</v>
      </c>
      <c r="D568" s="471">
        <v>178</v>
      </c>
      <c r="E568" s="343"/>
      <c r="F568" s="53"/>
      <c r="G568" s="53"/>
      <c r="H568" s="53"/>
      <c r="I568" s="46"/>
      <c r="J568" s="46"/>
      <c r="K568" s="46"/>
      <c r="L568" s="42">
        <f>J568+I568+H568+G568+F568+E568+K568</f>
        <v>0</v>
      </c>
      <c r="M568" s="42">
        <f>L568*D568</f>
        <v>0</v>
      </c>
      <c r="N568" s="49"/>
      <c r="O568" s="5"/>
      <c r="P568"/>
      <c r="Q568" s="345"/>
      <c r="R568" s="466"/>
    </row>
    <row r="569" spans="1:18" ht="14.4" customHeight="1" x14ac:dyDescent="0.3">
      <c r="A569" s="77"/>
      <c r="B569" s="39"/>
      <c r="C569" s="53">
        <v>26</v>
      </c>
      <c r="D569" s="471">
        <v>199</v>
      </c>
      <c r="E569" s="343"/>
      <c r="F569" s="53"/>
      <c r="G569" s="53"/>
      <c r="H569" s="53"/>
      <c r="I569" s="46"/>
      <c r="J569" s="46"/>
      <c r="K569" s="46"/>
      <c r="L569" s="42">
        <f>J569+I569+H569+G569+F569+E569+K569</f>
        <v>0</v>
      </c>
      <c r="M569" s="42">
        <f>L569*D569</f>
        <v>0</v>
      </c>
      <c r="N569" s="49"/>
      <c r="O569" s="5"/>
      <c r="P569"/>
      <c r="Q569" s="345"/>
      <c r="R569" s="466"/>
    </row>
    <row r="570" spans="1:18" ht="14.4" customHeight="1" x14ac:dyDescent="0.3">
      <c r="A570" s="77"/>
      <c r="B570" s="365"/>
      <c r="C570" s="53">
        <v>28</v>
      </c>
      <c r="D570" s="471">
        <v>199</v>
      </c>
      <c r="E570" s="343"/>
      <c r="F570" s="53"/>
      <c r="G570" s="53"/>
      <c r="H570" s="53"/>
      <c r="I570" s="46"/>
      <c r="J570" s="46"/>
      <c r="K570" s="46"/>
      <c r="L570" s="42">
        <f>J570+I570+H570+G570+F570+E570+K570</f>
        <v>0</v>
      </c>
      <c r="M570" s="42">
        <f>L570*D570</f>
        <v>0</v>
      </c>
      <c r="N570" s="49"/>
      <c r="O570" s="5"/>
      <c r="P570"/>
      <c r="Q570" s="345"/>
      <c r="R570" s="466"/>
    </row>
    <row r="571" spans="1:18" ht="14.4" customHeight="1" thickBot="1" x14ac:dyDescent="0.35">
      <c r="A571" s="148" t="s">
        <v>584</v>
      </c>
      <c r="B571" s="366"/>
      <c r="C571" s="69"/>
      <c r="D571" s="471">
        <v>0</v>
      </c>
      <c r="E571" s="69"/>
      <c r="F571" s="69"/>
      <c r="G571" s="69"/>
      <c r="H571" s="69"/>
      <c r="I571" s="69"/>
      <c r="J571" s="69"/>
      <c r="K571" s="69"/>
      <c r="L571" s="71"/>
      <c r="M571" s="71"/>
      <c r="N571" s="72"/>
      <c r="O571" s="5"/>
      <c r="P571"/>
      <c r="Q571" s="345"/>
      <c r="R571" s="466"/>
    </row>
    <row r="572" spans="1:18" ht="14.4" customHeight="1" x14ac:dyDescent="0.3">
      <c r="A572" s="25" t="s">
        <v>62</v>
      </c>
      <c r="B572" s="26" t="s">
        <v>14</v>
      </c>
      <c r="C572" s="27"/>
      <c r="D572" s="471">
        <v>0</v>
      </c>
      <c r="E572" s="29" t="s">
        <v>15</v>
      </c>
      <c r="F572" s="30" t="s">
        <v>17</v>
      </c>
      <c r="G572" s="31" t="s">
        <v>18</v>
      </c>
      <c r="H572" s="32" t="s">
        <v>19</v>
      </c>
      <c r="I572" s="33" t="s">
        <v>20</v>
      </c>
      <c r="J572" s="75"/>
      <c r="K572" s="75"/>
      <c r="L572" s="35" t="e">
        <f>L573+L574+L575+L576+#REF!</f>
        <v>#REF!</v>
      </c>
      <c r="M572" s="36"/>
      <c r="N572" s="37"/>
      <c r="O572" s="5"/>
      <c r="P572"/>
      <c r="Q572" s="345"/>
      <c r="R572" s="466"/>
    </row>
    <row r="573" spans="1:18" ht="14.4" customHeight="1" x14ac:dyDescent="0.3">
      <c r="A573" s="77"/>
      <c r="B573" s="39"/>
      <c r="C573" s="40">
        <v>22</v>
      </c>
      <c r="D573" s="471">
        <v>125</v>
      </c>
      <c r="E573" s="40"/>
      <c r="F573" s="40"/>
      <c r="G573" s="40"/>
      <c r="H573" s="40"/>
      <c r="I573" s="40"/>
      <c r="J573" s="46"/>
      <c r="K573" s="46"/>
      <c r="L573" s="42">
        <f>J573+I573+H573+G573+F573+E573+K573</f>
        <v>0</v>
      </c>
      <c r="M573" s="42">
        <f>L573*D573</f>
        <v>0</v>
      </c>
      <c r="N573" s="43"/>
      <c r="O573" s="5"/>
      <c r="P573"/>
      <c r="Q573" s="345"/>
      <c r="R573" s="466"/>
    </row>
    <row r="574" spans="1:18" ht="14.4" customHeight="1" x14ac:dyDescent="0.3">
      <c r="A574" s="77"/>
      <c r="B574" s="39"/>
      <c r="C574" s="40">
        <v>24</v>
      </c>
      <c r="D574" s="471">
        <v>125</v>
      </c>
      <c r="E574" s="40"/>
      <c r="F574" s="40"/>
      <c r="G574" s="40"/>
      <c r="H574" s="40"/>
      <c r="I574" s="40"/>
      <c r="J574" s="46"/>
      <c r="K574" s="46"/>
      <c r="L574" s="42">
        <f>J574+I574+H574+G574+F574+E574+K574</f>
        <v>0</v>
      </c>
      <c r="M574" s="42">
        <f>L574*D574</f>
        <v>0</v>
      </c>
      <c r="N574" s="43"/>
      <c r="O574" s="5"/>
      <c r="P574"/>
      <c r="Q574" s="345"/>
      <c r="R574" s="466"/>
    </row>
    <row r="575" spans="1:18" ht="14.4" customHeight="1" x14ac:dyDescent="0.3">
      <c r="A575" s="77"/>
      <c r="B575" s="45"/>
      <c r="C575" s="46"/>
      <c r="D575" s="471">
        <v>0</v>
      </c>
      <c r="E575" s="46"/>
      <c r="F575" s="46"/>
      <c r="G575" s="46"/>
      <c r="H575" s="46"/>
      <c r="I575" s="46"/>
      <c r="J575" s="46"/>
      <c r="K575" s="46"/>
      <c r="L575" s="48"/>
      <c r="M575" s="48"/>
      <c r="N575" s="49"/>
      <c r="O575" s="5"/>
      <c r="P575"/>
      <c r="Q575" s="345"/>
      <c r="R575" s="466"/>
    </row>
    <row r="576" spans="1:18" ht="14.4" customHeight="1" thickBot="1" x14ac:dyDescent="0.35">
      <c r="A576" s="77"/>
      <c r="B576" s="45"/>
      <c r="C576" s="46"/>
      <c r="D576" s="471">
        <v>0</v>
      </c>
      <c r="E576" s="46"/>
      <c r="F576" s="46"/>
      <c r="G576" s="46"/>
      <c r="H576" s="46"/>
      <c r="I576" s="46"/>
      <c r="J576" s="46"/>
      <c r="K576" s="46"/>
      <c r="L576" s="48"/>
      <c r="M576" s="48"/>
      <c r="N576" s="49"/>
      <c r="O576" s="5"/>
      <c r="P576"/>
      <c r="Q576" s="345"/>
      <c r="R576" s="466"/>
    </row>
    <row r="577" spans="1:18" ht="14.4" customHeight="1" x14ac:dyDescent="0.3">
      <c r="A577" s="25" t="s">
        <v>63</v>
      </c>
      <c r="B577" s="26" t="s">
        <v>14</v>
      </c>
      <c r="C577" s="27"/>
      <c r="D577" s="471">
        <v>0</v>
      </c>
      <c r="E577" s="29" t="s">
        <v>15</v>
      </c>
      <c r="F577" s="29" t="s">
        <v>16</v>
      </c>
      <c r="G577" s="30" t="s">
        <v>17</v>
      </c>
      <c r="H577" s="31" t="s">
        <v>18</v>
      </c>
      <c r="I577" s="32" t="s">
        <v>19</v>
      </c>
      <c r="J577" s="33" t="s">
        <v>20</v>
      </c>
      <c r="K577" s="75"/>
      <c r="L577" s="35" t="e">
        <f>L578+L579+L580+L581+#REF!</f>
        <v>#REF!</v>
      </c>
      <c r="M577" s="36"/>
      <c r="N577" s="37"/>
      <c r="O577" s="5"/>
      <c r="P577"/>
      <c r="Q577" s="345"/>
      <c r="R577" s="466"/>
    </row>
    <row r="578" spans="1:18" ht="14.4" customHeight="1" x14ac:dyDescent="0.3">
      <c r="A578" s="77"/>
      <c r="B578" s="39"/>
      <c r="C578" s="40">
        <v>20</v>
      </c>
      <c r="D578" s="471">
        <v>139</v>
      </c>
      <c r="E578" s="40"/>
      <c r="F578" s="40"/>
      <c r="G578" s="40"/>
      <c r="H578" s="40"/>
      <c r="I578" s="40"/>
      <c r="J578" s="40"/>
      <c r="K578" s="46"/>
      <c r="L578" s="42">
        <f>J578+I578+H578+G578+F578+E578+K578</f>
        <v>0</v>
      </c>
      <c r="M578" s="42">
        <f>L578*D578</f>
        <v>0</v>
      </c>
      <c r="N578" s="43"/>
      <c r="O578" s="5"/>
      <c r="P578"/>
      <c r="Q578" s="345"/>
      <c r="R578" s="466"/>
    </row>
    <row r="579" spans="1:18" ht="14.4" customHeight="1" x14ac:dyDescent="0.3">
      <c r="A579" s="77"/>
      <c r="B579" s="39"/>
      <c r="C579" s="40">
        <v>22</v>
      </c>
      <c r="D579" s="471">
        <v>139</v>
      </c>
      <c r="E579" s="40"/>
      <c r="F579" s="40"/>
      <c r="G579" s="40"/>
      <c r="H579" s="40"/>
      <c r="I579" s="40"/>
      <c r="J579" s="40"/>
      <c r="K579" s="46"/>
      <c r="L579" s="42">
        <f>J579+I579+H579+G579+F579+E579+K579</f>
        <v>0</v>
      </c>
      <c r="M579" s="42">
        <f>L579*D579</f>
        <v>0</v>
      </c>
      <c r="N579" s="43"/>
      <c r="O579" s="5"/>
      <c r="P579"/>
      <c r="Q579" s="345"/>
      <c r="R579" s="466"/>
    </row>
    <row r="580" spans="1:18" ht="14.4" customHeight="1" x14ac:dyDescent="0.3">
      <c r="A580" s="77"/>
      <c r="B580" s="39"/>
      <c r="C580" s="40">
        <v>24</v>
      </c>
      <c r="D580" s="471">
        <v>166</v>
      </c>
      <c r="E580" s="40"/>
      <c r="F580" s="40"/>
      <c r="G580" s="40"/>
      <c r="H580" s="40"/>
      <c r="I580" s="40"/>
      <c r="J580" s="40"/>
      <c r="K580" s="46"/>
      <c r="L580" s="42">
        <f>J580+I580+H580+G580+F580+E580+K580</f>
        <v>0</v>
      </c>
      <c r="M580" s="42">
        <f>L580*D580</f>
        <v>0</v>
      </c>
      <c r="N580" s="43"/>
      <c r="O580" s="5"/>
      <c r="P580"/>
      <c r="Q580" s="345"/>
      <c r="R580" s="466"/>
    </row>
    <row r="581" spans="1:18" ht="14.4" customHeight="1" thickBot="1" x14ac:dyDescent="0.35">
      <c r="A581" s="77"/>
      <c r="B581" s="45"/>
      <c r="C581" s="46"/>
      <c r="D581" s="471">
        <v>0</v>
      </c>
      <c r="E581" s="46"/>
      <c r="F581" s="46"/>
      <c r="G581" s="46"/>
      <c r="H581" s="46"/>
      <c r="I581" s="46"/>
      <c r="J581" s="46"/>
      <c r="K581" s="46"/>
      <c r="L581" s="48"/>
      <c r="M581" s="48"/>
      <c r="N581" s="49"/>
      <c r="O581" s="5"/>
      <c r="P581"/>
      <c r="Q581" s="345"/>
      <c r="R581" s="466"/>
    </row>
    <row r="582" spans="1:18" ht="14.4" customHeight="1" x14ac:dyDescent="0.3">
      <c r="A582" s="25" t="s">
        <v>555</v>
      </c>
      <c r="B582" s="26" t="s">
        <v>14</v>
      </c>
      <c r="C582" s="27"/>
      <c r="D582" s="471">
        <v>0</v>
      </c>
      <c r="E582" s="29" t="s">
        <v>41</v>
      </c>
      <c r="F582" s="29" t="s">
        <v>41</v>
      </c>
      <c r="G582" s="29" t="s">
        <v>40</v>
      </c>
      <c r="H582" s="29" t="s">
        <v>41</v>
      </c>
      <c r="I582" s="29" t="s">
        <v>40</v>
      </c>
      <c r="J582" s="75"/>
      <c r="K582" s="75"/>
      <c r="L582" s="35">
        <f>L583+L584+L585+L586+L587</f>
        <v>0</v>
      </c>
      <c r="M582" s="36"/>
      <c r="N582" s="37"/>
      <c r="O582" s="5"/>
      <c r="P582"/>
      <c r="Q582" s="345"/>
      <c r="R582" s="466"/>
    </row>
    <row r="583" spans="1:18" ht="14.4" customHeight="1" x14ac:dyDescent="0.3">
      <c r="A583" s="77"/>
      <c r="B583" s="39"/>
      <c r="C583" s="40">
        <v>18</v>
      </c>
      <c r="D583" s="471">
        <v>240</v>
      </c>
      <c r="E583" s="40"/>
      <c r="F583" s="53"/>
      <c r="G583" s="53"/>
      <c r="H583" s="53"/>
      <c r="I583" s="53"/>
      <c r="J583" s="46"/>
      <c r="K583" s="46"/>
      <c r="L583" s="42">
        <f>J583+I583+H583+G583+F583+E583+K583</f>
        <v>0</v>
      </c>
      <c r="M583" s="42">
        <f>L583*D583</f>
        <v>0</v>
      </c>
      <c r="N583" s="43"/>
      <c r="O583" s="5"/>
      <c r="P583"/>
      <c r="Q583" s="345"/>
      <c r="R583" s="466"/>
    </row>
    <row r="584" spans="1:18" ht="14.4" customHeight="1" x14ac:dyDescent="0.3">
      <c r="A584" s="77"/>
      <c r="B584" s="39"/>
      <c r="C584" s="53">
        <v>20</v>
      </c>
      <c r="D584" s="471">
        <v>240</v>
      </c>
      <c r="E584" s="53"/>
      <c r="F584" s="53"/>
      <c r="G584" s="53"/>
      <c r="H584" s="53"/>
      <c r="I584" s="53"/>
      <c r="J584" s="46"/>
      <c r="K584" s="46"/>
      <c r="L584" s="42">
        <f>J584+I584+H584+G584+F584+E584+K584</f>
        <v>0</v>
      </c>
      <c r="M584" s="42">
        <f>L584*D584</f>
        <v>0</v>
      </c>
      <c r="N584" s="43"/>
      <c r="O584" s="5"/>
      <c r="P584"/>
      <c r="Q584" s="345"/>
      <c r="R584" s="466"/>
    </row>
    <row r="585" spans="1:18" ht="14.4" customHeight="1" x14ac:dyDescent="0.3">
      <c r="A585" s="77"/>
      <c r="B585" s="39"/>
      <c r="C585" s="53">
        <v>22</v>
      </c>
      <c r="D585" s="471">
        <v>260</v>
      </c>
      <c r="E585" s="53"/>
      <c r="F585" s="53"/>
      <c r="G585" s="53"/>
      <c r="H585" s="53"/>
      <c r="I585" s="53"/>
      <c r="J585" s="46"/>
      <c r="K585" s="46"/>
      <c r="L585" s="147">
        <f>L583+L584</f>
        <v>0</v>
      </c>
      <c r="M585" s="48"/>
      <c r="N585" s="49"/>
      <c r="O585" s="5"/>
      <c r="P585"/>
      <c r="Q585" s="345"/>
      <c r="R585" s="466"/>
    </row>
    <row r="586" spans="1:18" ht="14.4" customHeight="1" thickBot="1" x14ac:dyDescent="0.35">
      <c r="A586" s="77"/>
      <c r="B586" s="45"/>
      <c r="C586" s="53">
        <v>24</v>
      </c>
      <c r="D586" s="471">
        <v>280</v>
      </c>
      <c r="E586" s="150" t="s">
        <v>68</v>
      </c>
      <c r="F586" s="403" t="s">
        <v>71</v>
      </c>
      <c r="G586" s="151" t="s">
        <v>69</v>
      </c>
      <c r="H586" s="130" t="s">
        <v>70</v>
      </c>
      <c r="I586" s="130" t="s">
        <v>70</v>
      </c>
      <c r="J586" s="46"/>
      <c r="K586" s="46"/>
      <c r="L586" s="48"/>
      <c r="M586" s="48"/>
      <c r="N586" s="49"/>
      <c r="O586" s="5"/>
      <c r="P586"/>
      <c r="Q586" s="345"/>
      <c r="R586" s="466"/>
    </row>
    <row r="587" spans="1:18" ht="14.4" customHeight="1" thickTop="1" thickBot="1" x14ac:dyDescent="0.35">
      <c r="A587" s="77"/>
      <c r="B587" s="45"/>
      <c r="C587" s="46"/>
      <c r="D587" s="471">
        <v>0</v>
      </c>
      <c r="E587" s="46"/>
      <c r="F587" s="46"/>
      <c r="G587" s="46"/>
      <c r="H587" s="46"/>
      <c r="I587" s="46"/>
      <c r="J587" s="46"/>
      <c r="K587" s="46"/>
      <c r="L587" s="48"/>
      <c r="M587" s="48"/>
      <c r="N587" s="49"/>
      <c r="O587" s="5"/>
      <c r="P587"/>
      <c r="Q587" s="345"/>
      <c r="R587" s="466"/>
    </row>
    <row r="588" spans="1:18" ht="14.4" customHeight="1" thickBot="1" x14ac:dyDescent="0.35">
      <c r="A588" s="25" t="s">
        <v>449</v>
      </c>
      <c r="B588" s="26" t="s">
        <v>14</v>
      </c>
      <c r="C588" s="27"/>
      <c r="D588" s="471">
        <v>0</v>
      </c>
      <c r="E588" s="152" t="s">
        <v>68</v>
      </c>
      <c r="F588" s="153" t="s">
        <v>71</v>
      </c>
      <c r="G588" s="75"/>
      <c r="H588" s="75"/>
      <c r="I588" s="75"/>
      <c r="J588" s="75"/>
      <c r="K588" s="75"/>
      <c r="L588" s="35">
        <f>L589+L590+L591+L592+L593</f>
        <v>0</v>
      </c>
      <c r="M588" s="36"/>
      <c r="N588" s="37"/>
      <c r="O588" s="5"/>
      <c r="P588"/>
      <c r="Q588" s="345"/>
      <c r="R588" s="466"/>
    </row>
    <row r="589" spans="1:18" ht="14.4" customHeight="1" thickTop="1" x14ac:dyDescent="0.3">
      <c r="A589" s="77"/>
      <c r="B589" s="39"/>
      <c r="C589" s="40">
        <v>18</v>
      </c>
      <c r="D589" s="471">
        <v>310</v>
      </c>
      <c r="E589" s="156"/>
      <c r="F589" s="40"/>
      <c r="G589" s="46"/>
      <c r="H589" s="46"/>
      <c r="I589" s="46"/>
      <c r="J589" s="46"/>
      <c r="K589" s="46"/>
      <c r="L589" s="42">
        <f>J589+I589+H589+G589+F589+E589+K589</f>
        <v>0</v>
      </c>
      <c r="M589" s="42">
        <f>L589*D589</f>
        <v>0</v>
      </c>
      <c r="N589" s="43"/>
      <c r="O589" s="5"/>
      <c r="P589"/>
      <c r="Q589" s="345"/>
      <c r="R589" s="466"/>
    </row>
    <row r="590" spans="1:18" ht="14.4" customHeight="1" x14ac:dyDescent="0.3">
      <c r="A590" s="77"/>
      <c r="B590" s="39"/>
      <c r="C590" s="53">
        <v>20</v>
      </c>
      <c r="D590" s="471">
        <v>310</v>
      </c>
      <c r="E590" s="53"/>
      <c r="F590" s="53"/>
      <c r="G590" s="46"/>
      <c r="H590" s="46"/>
      <c r="I590" s="46"/>
      <c r="J590" s="46"/>
      <c r="K590" s="46"/>
      <c r="L590" s="42">
        <f>J590+I590+H590+G590+F590+E590+K590</f>
        <v>0</v>
      </c>
      <c r="M590" s="42">
        <f>L590*D590</f>
        <v>0</v>
      </c>
      <c r="N590" s="43"/>
      <c r="O590" s="5"/>
      <c r="P590"/>
      <c r="Q590" s="345"/>
      <c r="R590" s="466"/>
    </row>
    <row r="591" spans="1:18" ht="14.4" customHeight="1" x14ac:dyDescent="0.3">
      <c r="A591" s="77"/>
      <c r="B591" s="39"/>
      <c r="C591" s="53">
        <v>22</v>
      </c>
      <c r="D591" s="471">
        <v>330</v>
      </c>
      <c r="E591" s="53"/>
      <c r="F591" s="53"/>
      <c r="G591" s="46"/>
      <c r="H591" s="46"/>
      <c r="I591" s="46"/>
      <c r="J591" s="46"/>
      <c r="K591" s="46"/>
      <c r="L591" s="42">
        <f>J591+I591+H591+G591+F591+E591+K591</f>
        <v>0</v>
      </c>
      <c r="M591" s="42">
        <f>L591*D591</f>
        <v>0</v>
      </c>
      <c r="N591" s="49"/>
      <c r="O591" s="5"/>
      <c r="P591"/>
      <c r="Q591" s="345"/>
      <c r="R591" s="466"/>
    </row>
    <row r="592" spans="1:18" ht="14.4" customHeight="1" x14ac:dyDescent="0.3">
      <c r="A592" s="77"/>
      <c r="B592" s="39"/>
      <c r="C592" s="53">
        <v>24</v>
      </c>
      <c r="D592" s="471">
        <v>350</v>
      </c>
      <c r="E592" s="53"/>
      <c r="F592" s="53"/>
      <c r="G592" s="46"/>
      <c r="H592" s="46"/>
      <c r="I592" s="46"/>
      <c r="J592" s="46"/>
      <c r="K592" s="46"/>
      <c r="L592" s="42">
        <f>J592+I592+H592+G592+F592+E592+K592</f>
        <v>0</v>
      </c>
      <c r="M592" s="42">
        <f>L592*D592</f>
        <v>0</v>
      </c>
      <c r="N592" s="49"/>
      <c r="O592" s="5"/>
      <c r="P592"/>
      <c r="Q592" s="345"/>
      <c r="R592" s="466"/>
    </row>
    <row r="593" spans="1:18" ht="14.4" customHeight="1" x14ac:dyDescent="0.3">
      <c r="A593" s="77"/>
      <c r="B593" s="45"/>
      <c r="C593" s="53">
        <v>26</v>
      </c>
      <c r="D593" s="471">
        <v>370</v>
      </c>
      <c r="E593" s="53"/>
      <c r="F593" s="53"/>
      <c r="G593" s="46"/>
      <c r="H593" s="46"/>
      <c r="I593" s="46"/>
      <c r="J593" s="46"/>
      <c r="K593" s="46"/>
      <c r="L593" s="42">
        <f>J593+I593+H593+G593+F593+E593+K593</f>
        <v>0</v>
      </c>
      <c r="M593" s="42">
        <f>L593*D593</f>
        <v>0</v>
      </c>
      <c r="N593" s="49"/>
      <c r="O593" s="5"/>
      <c r="P593"/>
      <c r="Q593" s="345"/>
      <c r="R593" s="466"/>
    </row>
    <row r="594" spans="1:18" ht="14.4" customHeight="1" x14ac:dyDescent="0.3">
      <c r="A594" s="392"/>
      <c r="B594" s="45"/>
      <c r="C594" s="351"/>
      <c r="D594" s="351"/>
      <c r="E594" s="320"/>
      <c r="F594" s="320"/>
      <c r="G594" s="320"/>
      <c r="H594" s="320"/>
      <c r="I594" s="320"/>
      <c r="J594" s="320"/>
      <c r="K594" s="46"/>
      <c r="L594" s="48"/>
      <c r="M594" s="48"/>
      <c r="N594" s="49"/>
      <c r="O594" s="5"/>
      <c r="P594"/>
      <c r="Q594" s="345"/>
      <c r="R594" s="466"/>
    </row>
    <row r="595" spans="1:18" ht="14.4" customHeight="1" thickBot="1" x14ac:dyDescent="0.35">
      <c r="A595" s="420"/>
      <c r="B595" s="45"/>
      <c r="C595" s="46"/>
      <c r="D595" s="46"/>
      <c r="E595" s="46"/>
      <c r="F595" s="46"/>
      <c r="G595" s="46"/>
      <c r="H595" s="46"/>
      <c r="I595" s="46"/>
      <c r="J595" s="46"/>
      <c r="K595" s="46"/>
      <c r="L595" s="48"/>
      <c r="M595" s="48"/>
      <c r="N595" s="49"/>
      <c r="O595" s="5"/>
      <c r="P595"/>
      <c r="Q595" s="345"/>
      <c r="R595" s="466"/>
    </row>
    <row r="596" spans="1:18" ht="14.4" customHeight="1" x14ac:dyDescent="0.3">
      <c r="A596" s="25" t="s">
        <v>558</v>
      </c>
      <c r="B596" s="26" t="s">
        <v>14</v>
      </c>
      <c r="C596" s="27"/>
      <c r="D596" s="471">
        <v>0</v>
      </c>
      <c r="E596" s="144" t="s">
        <v>16</v>
      </c>
      <c r="F596" s="144" t="s">
        <v>49</v>
      </c>
      <c r="G596" s="144" t="s">
        <v>303</v>
      </c>
      <c r="H596" s="75"/>
      <c r="I596" s="75"/>
      <c r="J596" s="75"/>
      <c r="K596" s="75"/>
      <c r="L596" s="35">
        <f>L597+L598+L599+L600+L601</f>
        <v>0</v>
      </c>
      <c r="M596" s="36"/>
      <c r="N596" s="37"/>
      <c r="O596" s="5"/>
      <c r="P596"/>
      <c r="Q596" s="345"/>
      <c r="R596" s="466"/>
    </row>
    <row r="597" spans="1:18" ht="14.4" customHeight="1" x14ac:dyDescent="0.3">
      <c r="A597" s="77"/>
      <c r="B597" s="39"/>
      <c r="C597" s="53">
        <v>18</v>
      </c>
      <c r="D597" s="471">
        <v>310</v>
      </c>
      <c r="E597" s="53"/>
      <c r="F597" s="53"/>
      <c r="G597" s="53"/>
      <c r="H597" s="46"/>
      <c r="I597" s="46"/>
      <c r="J597" s="46"/>
      <c r="K597" s="46"/>
      <c r="L597" s="42">
        <f>J597+I597+H597+G597+F597+E597+K597</f>
        <v>0</v>
      </c>
      <c r="M597" s="42">
        <f>L597*D597</f>
        <v>0</v>
      </c>
      <c r="N597" s="43"/>
      <c r="O597" s="5"/>
      <c r="P597"/>
      <c r="Q597" s="345"/>
      <c r="R597" s="466"/>
    </row>
    <row r="598" spans="1:18" ht="14.4" customHeight="1" x14ac:dyDescent="0.3">
      <c r="A598" s="77"/>
      <c r="B598" s="39"/>
      <c r="C598" s="53">
        <v>20</v>
      </c>
      <c r="D598" s="471">
        <v>310</v>
      </c>
      <c r="E598" s="53"/>
      <c r="F598" s="53"/>
      <c r="G598" s="53"/>
      <c r="H598" s="46"/>
      <c r="I598" s="46"/>
      <c r="J598" s="46"/>
      <c r="K598" s="46"/>
      <c r="L598" s="42">
        <f>J598+I598+H598+G598+F598+E598+K598</f>
        <v>0</v>
      </c>
      <c r="M598" s="42">
        <f>L598*D598</f>
        <v>0</v>
      </c>
      <c r="N598" s="43"/>
      <c r="O598" s="5"/>
      <c r="P598"/>
      <c r="Q598" s="345"/>
      <c r="R598" s="466"/>
    </row>
    <row r="599" spans="1:18" ht="14.4" customHeight="1" x14ac:dyDescent="0.3">
      <c r="A599" s="77"/>
      <c r="B599" s="39"/>
      <c r="C599" s="53">
        <v>22</v>
      </c>
      <c r="D599" s="471">
        <v>330</v>
      </c>
      <c r="E599" s="53"/>
      <c r="F599" s="53"/>
      <c r="G599" s="53"/>
      <c r="H599" s="46"/>
      <c r="I599" s="46"/>
      <c r="J599" s="46"/>
      <c r="K599" s="46"/>
      <c r="L599" s="42">
        <f>J599+I599+H599+G599+F599+E599+K599</f>
        <v>0</v>
      </c>
      <c r="M599" s="42">
        <f>L599*D599</f>
        <v>0</v>
      </c>
      <c r="N599" s="49"/>
      <c r="O599" s="5"/>
      <c r="P599"/>
      <c r="Q599" s="345"/>
      <c r="R599" s="466"/>
    </row>
    <row r="600" spans="1:18" ht="14.4" customHeight="1" x14ac:dyDescent="0.3">
      <c r="A600" s="77"/>
      <c r="B600" s="39"/>
      <c r="C600" s="53">
        <v>24</v>
      </c>
      <c r="D600" s="471">
        <v>350</v>
      </c>
      <c r="E600" s="53"/>
      <c r="F600" s="53"/>
      <c r="G600" s="53"/>
      <c r="H600" s="46"/>
      <c r="I600" s="46"/>
      <c r="J600" s="46"/>
      <c r="K600" s="46"/>
      <c r="L600" s="42">
        <f>J600+I600+H600+G600+F600+E600+K600</f>
        <v>0</v>
      </c>
      <c r="M600" s="42">
        <f>L600*D600</f>
        <v>0</v>
      </c>
      <c r="N600" s="49"/>
      <c r="O600" s="5"/>
      <c r="P600"/>
      <c r="Q600" s="345"/>
      <c r="R600" s="466"/>
    </row>
    <row r="601" spans="1:18" ht="14.4" customHeight="1" x14ac:dyDescent="0.3">
      <c r="A601" s="77"/>
      <c r="B601" s="45"/>
      <c r="C601" s="53">
        <v>26</v>
      </c>
      <c r="D601" s="471">
        <v>370</v>
      </c>
      <c r="E601" s="53"/>
      <c r="F601" s="53"/>
      <c r="G601" s="53"/>
      <c r="H601" s="46"/>
      <c r="I601" s="46"/>
      <c r="J601" s="46"/>
      <c r="K601" s="46"/>
      <c r="L601" s="42">
        <f>J601+I601+H601+G601+F601+E601+K601</f>
        <v>0</v>
      </c>
      <c r="M601" s="42">
        <f>L601*D601</f>
        <v>0</v>
      </c>
      <c r="N601" s="49"/>
      <c r="O601" s="5"/>
      <c r="P601"/>
      <c r="Q601" s="345"/>
      <c r="R601" s="466"/>
    </row>
    <row r="602" spans="1:18" ht="14.4" customHeight="1" thickBot="1" x14ac:dyDescent="0.35">
      <c r="A602" s="388" t="s">
        <v>450</v>
      </c>
      <c r="B602" s="68"/>
      <c r="C602" s="386"/>
      <c r="D602" s="386"/>
      <c r="E602" s="387"/>
      <c r="F602" s="387"/>
      <c r="G602" s="387"/>
      <c r="H602" s="387"/>
      <c r="I602" s="387"/>
      <c r="J602" s="387"/>
      <c r="K602" s="69"/>
      <c r="L602" s="71"/>
      <c r="M602" s="71"/>
      <c r="N602" s="72"/>
      <c r="O602" s="5"/>
      <c r="P602"/>
      <c r="Q602" s="345"/>
      <c r="R602" s="466"/>
    </row>
    <row r="603" spans="1:18" ht="14.4" customHeight="1" x14ac:dyDescent="0.3">
      <c r="A603" s="25" t="s">
        <v>557</v>
      </c>
      <c r="B603" s="26" t="s">
        <v>14</v>
      </c>
      <c r="C603" s="27"/>
      <c r="D603" s="471">
        <v>0</v>
      </c>
      <c r="E603" s="144" t="s">
        <v>16</v>
      </c>
      <c r="F603" s="75"/>
      <c r="G603" s="75"/>
      <c r="H603" s="75"/>
      <c r="I603" s="75"/>
      <c r="J603" s="75"/>
      <c r="K603" s="75"/>
      <c r="L603" s="35">
        <f>L604+L605+L606+L607</f>
        <v>0</v>
      </c>
      <c r="M603" s="36"/>
      <c r="N603" s="37"/>
      <c r="O603" s="5"/>
      <c r="P603"/>
      <c r="Q603" s="345"/>
      <c r="R603" s="466"/>
    </row>
    <row r="604" spans="1:18" ht="14.4" customHeight="1" x14ac:dyDescent="0.3">
      <c r="A604" s="77"/>
      <c r="B604" s="39"/>
      <c r="C604" s="53">
        <v>18</v>
      </c>
      <c r="D604" s="471">
        <v>238</v>
      </c>
      <c r="E604" s="53"/>
      <c r="F604" s="46"/>
      <c r="G604" s="46"/>
      <c r="H604" s="46"/>
      <c r="I604" s="46"/>
      <c r="J604" s="46"/>
      <c r="K604" s="46"/>
      <c r="L604" s="42">
        <f>J604+I604+H604+G604+F604+E604+K604</f>
        <v>0</v>
      </c>
      <c r="M604" s="42">
        <f>L604*D604</f>
        <v>0</v>
      </c>
      <c r="N604" s="518">
        <v>-0.2</v>
      </c>
      <c r="O604" s="5"/>
      <c r="P604"/>
      <c r="Q604" s="345"/>
      <c r="R604" s="466"/>
    </row>
    <row r="605" spans="1:18" ht="14.4" customHeight="1" x14ac:dyDescent="0.3">
      <c r="A605" s="77"/>
      <c r="B605" s="39"/>
      <c r="C605" s="53">
        <v>20</v>
      </c>
      <c r="D605" s="471">
        <v>238</v>
      </c>
      <c r="E605" s="53"/>
      <c r="F605" s="46"/>
      <c r="G605" s="46"/>
      <c r="H605" s="46"/>
      <c r="I605" s="46"/>
      <c r="J605" s="46"/>
      <c r="K605" s="46"/>
      <c r="L605" s="42">
        <f>J605+I605+H605+G605+F605+E605+K605</f>
        <v>0</v>
      </c>
      <c r="M605" s="42">
        <f>L605*D605</f>
        <v>0</v>
      </c>
      <c r="N605" s="518">
        <v>-0.2</v>
      </c>
      <c r="O605" s="5"/>
      <c r="P605"/>
      <c r="Q605" s="345"/>
      <c r="R605" s="466"/>
    </row>
    <row r="606" spans="1:18" ht="14.25" customHeight="1" x14ac:dyDescent="0.3">
      <c r="A606" s="77"/>
      <c r="B606" s="39"/>
      <c r="C606" s="53">
        <v>22</v>
      </c>
      <c r="D606" s="471">
        <v>258</v>
      </c>
      <c r="E606" s="53"/>
      <c r="F606" s="46"/>
      <c r="G606" s="46"/>
      <c r="H606" s="46"/>
      <c r="I606" s="46"/>
      <c r="J606" s="46"/>
      <c r="K606" s="46"/>
      <c r="L606" s="42">
        <f>J606+I606+H606+G606+F606+E606+K606</f>
        <v>0</v>
      </c>
      <c r="M606" s="42">
        <f>L606*D606</f>
        <v>0</v>
      </c>
      <c r="N606" s="518">
        <v>-0.2</v>
      </c>
      <c r="O606" s="5"/>
      <c r="P606"/>
      <c r="Q606" s="345"/>
      <c r="R606" s="466"/>
    </row>
    <row r="607" spans="1:18" ht="14.25" customHeight="1" x14ac:dyDescent="0.3">
      <c r="A607" s="77"/>
      <c r="B607" s="39"/>
      <c r="C607" s="53">
        <v>24</v>
      </c>
      <c r="D607" s="471">
        <v>271</v>
      </c>
      <c r="E607" s="53"/>
      <c r="F607" s="46"/>
      <c r="G607" s="46"/>
      <c r="H607" s="46"/>
      <c r="I607" s="46"/>
      <c r="J607" s="46"/>
      <c r="K607" s="46"/>
      <c r="L607" s="42">
        <f>J607+I607+H607+G607+F607+E607+K607</f>
        <v>0</v>
      </c>
      <c r="M607" s="42">
        <f>L607*D607</f>
        <v>0</v>
      </c>
      <c r="N607" s="518">
        <v>-0.2</v>
      </c>
      <c r="O607" s="5"/>
      <c r="P607"/>
      <c r="Q607" s="345"/>
      <c r="R607" s="466"/>
    </row>
    <row r="608" spans="1:18" ht="14.25" customHeight="1" thickBot="1" x14ac:dyDescent="0.35">
      <c r="A608" s="77"/>
      <c r="B608" s="45"/>
      <c r="C608" s="46"/>
      <c r="D608" s="471">
        <v>0</v>
      </c>
      <c r="E608" s="157"/>
      <c r="F608" s="46"/>
      <c r="G608" s="46"/>
      <c r="H608" s="46"/>
      <c r="I608" s="46"/>
      <c r="J608" s="46"/>
      <c r="K608" s="46"/>
      <c r="L608" s="48"/>
      <c r="M608" s="48"/>
      <c r="N608" s="49"/>
      <c r="O608" s="5"/>
      <c r="P608"/>
      <c r="Q608" s="345"/>
      <c r="R608" s="466"/>
    </row>
    <row r="609" spans="1:18" ht="14.25" customHeight="1" x14ac:dyDescent="0.3">
      <c r="A609" s="25" t="s">
        <v>556</v>
      </c>
      <c r="B609" s="26" t="s">
        <v>14</v>
      </c>
      <c r="C609" s="27"/>
      <c r="D609" s="471">
        <v>0</v>
      </c>
      <c r="E609" s="144" t="s">
        <v>16</v>
      </c>
      <c r="F609" s="75"/>
      <c r="G609" s="75"/>
      <c r="H609" s="75"/>
      <c r="I609" s="75"/>
      <c r="J609" s="75"/>
      <c r="K609" s="75"/>
      <c r="L609" s="35">
        <f>L610+L611+L612+L613</f>
        <v>0</v>
      </c>
      <c r="M609" s="36"/>
      <c r="N609" s="37"/>
      <c r="O609" s="5"/>
      <c r="P609"/>
      <c r="Q609" s="345"/>
      <c r="R609" s="466"/>
    </row>
    <row r="610" spans="1:18" ht="14.25" customHeight="1" x14ac:dyDescent="0.3">
      <c r="A610" s="77"/>
      <c r="B610" s="39"/>
      <c r="C610" s="53">
        <v>18</v>
      </c>
      <c r="D610" s="471">
        <v>295</v>
      </c>
      <c r="E610" s="53"/>
      <c r="F610" s="46"/>
      <c r="G610" s="46"/>
      <c r="H610" s="46"/>
      <c r="I610" s="46"/>
      <c r="J610" s="46"/>
      <c r="K610" s="46"/>
      <c r="L610" s="42">
        <f>J610+I610+H610+G610+F610+E610+K610</f>
        <v>0</v>
      </c>
      <c r="M610" s="42">
        <f>L610*D610</f>
        <v>0</v>
      </c>
      <c r="N610" s="43"/>
      <c r="O610" s="5"/>
      <c r="P610"/>
      <c r="Q610" s="345"/>
      <c r="R610" s="466"/>
    </row>
    <row r="611" spans="1:18" ht="14.25" customHeight="1" x14ac:dyDescent="0.3">
      <c r="A611" s="77"/>
      <c r="B611" s="39"/>
      <c r="C611" s="53">
        <v>20</v>
      </c>
      <c r="D611" s="471">
        <v>295</v>
      </c>
      <c r="E611" s="53"/>
      <c r="F611" s="46"/>
      <c r="G611" s="46"/>
      <c r="H611" s="46"/>
      <c r="I611" s="46"/>
      <c r="J611" s="46"/>
      <c r="K611" s="46"/>
      <c r="L611" s="42">
        <f>J611+I611+H611+G611+F611+E611+K611</f>
        <v>0</v>
      </c>
      <c r="M611" s="42">
        <f>L611*D611</f>
        <v>0</v>
      </c>
      <c r="N611" s="43"/>
      <c r="O611" s="5"/>
      <c r="P611"/>
      <c r="Q611" s="345"/>
      <c r="R611" s="466"/>
    </row>
    <row r="612" spans="1:18" ht="14.4" customHeight="1" x14ac:dyDescent="0.3">
      <c r="A612" s="77"/>
      <c r="B612" s="39"/>
      <c r="C612" s="53">
        <v>22</v>
      </c>
      <c r="D612" s="471">
        <v>315</v>
      </c>
      <c r="E612" s="53"/>
      <c r="F612" s="46"/>
      <c r="G612" s="46"/>
      <c r="H612" s="46"/>
      <c r="I612" s="46"/>
      <c r="J612" s="46"/>
      <c r="K612" s="46"/>
      <c r="L612" s="42">
        <f>J612+I612+H612+G612+F612+E612+K612</f>
        <v>0</v>
      </c>
      <c r="M612" s="42">
        <f>L612*D612</f>
        <v>0</v>
      </c>
      <c r="N612" s="49"/>
      <c r="O612" s="5"/>
      <c r="P612"/>
      <c r="Q612" s="345"/>
      <c r="R612" s="466"/>
    </row>
    <row r="613" spans="1:18" ht="14.4" customHeight="1" x14ac:dyDescent="0.3">
      <c r="A613" s="77"/>
      <c r="B613" s="39"/>
      <c r="C613" s="53">
        <v>24</v>
      </c>
      <c r="D613" s="471">
        <v>335</v>
      </c>
      <c r="E613" s="53"/>
      <c r="F613" s="46"/>
      <c r="G613" s="46"/>
      <c r="H613" s="46"/>
      <c r="I613" s="46"/>
      <c r="J613" s="46"/>
      <c r="K613" s="46"/>
      <c r="L613" s="42">
        <f>J613+I613+H613+G613+F613+E613+K613</f>
        <v>0</v>
      </c>
      <c r="M613" s="42">
        <f>L613*D613</f>
        <v>0</v>
      </c>
      <c r="N613" s="49"/>
      <c r="O613" s="5"/>
      <c r="P613"/>
      <c r="Q613" s="345"/>
      <c r="R613" s="466"/>
    </row>
    <row r="614" spans="1:18" ht="14.4" customHeight="1" thickBot="1" x14ac:dyDescent="0.35">
      <c r="A614" s="77"/>
      <c r="B614" s="45"/>
      <c r="C614" s="46"/>
      <c r="D614" s="46"/>
      <c r="E614" s="157"/>
      <c r="F614" s="46"/>
      <c r="G614" s="46"/>
      <c r="H614" s="46"/>
      <c r="I614" s="46"/>
      <c r="J614" s="46"/>
      <c r="K614" s="46"/>
      <c r="L614" s="48"/>
      <c r="M614" s="48"/>
      <c r="N614" s="49"/>
      <c r="O614" s="5"/>
      <c r="P614"/>
      <c r="Q614" s="345"/>
      <c r="R614" s="466"/>
    </row>
    <row r="615" spans="1:18" ht="14.4" customHeight="1" x14ac:dyDescent="0.3">
      <c r="A615" s="25" t="s">
        <v>347</v>
      </c>
      <c r="B615" s="26" t="s">
        <v>14</v>
      </c>
      <c r="C615" s="27"/>
      <c r="D615" s="471">
        <v>0</v>
      </c>
      <c r="E615" s="144" t="s">
        <v>16</v>
      </c>
      <c r="F615" s="144" t="s">
        <v>49</v>
      </c>
      <c r="G615" s="75"/>
      <c r="H615" s="75"/>
      <c r="I615" s="75"/>
      <c r="J615" s="75"/>
      <c r="K615" s="75"/>
      <c r="L615" s="35">
        <f>L616+L617+L618+L619+L620</f>
        <v>0</v>
      </c>
      <c r="M615" s="36"/>
      <c r="N615" s="37"/>
      <c r="O615" s="5"/>
      <c r="P615"/>
      <c r="Q615" s="345"/>
      <c r="R615" s="466"/>
    </row>
    <row r="616" spans="1:18" ht="14.4" customHeight="1" x14ac:dyDescent="0.3">
      <c r="A616" s="77"/>
      <c r="B616" s="39"/>
      <c r="C616" s="53">
        <v>18</v>
      </c>
      <c r="D616" s="471">
        <v>310</v>
      </c>
      <c r="E616" s="326"/>
      <c r="F616" s="326"/>
      <c r="G616" s="46"/>
      <c r="H616" s="46"/>
      <c r="I616" s="46"/>
      <c r="J616" s="46"/>
      <c r="K616" s="46"/>
      <c r="L616" s="42">
        <f>J616+I616+H616+G616+F616+E616+K616</f>
        <v>0</v>
      </c>
      <c r="M616" s="42">
        <f>L616*D616</f>
        <v>0</v>
      </c>
      <c r="N616" s="43"/>
      <c r="O616" s="5"/>
      <c r="P616"/>
      <c r="Q616" s="345"/>
      <c r="R616" s="466"/>
    </row>
    <row r="617" spans="1:18" ht="14.4" customHeight="1" x14ac:dyDescent="0.3">
      <c r="A617" s="77"/>
      <c r="B617" s="39"/>
      <c r="C617" s="53">
        <v>20</v>
      </c>
      <c r="D617" s="471">
        <v>310</v>
      </c>
      <c r="E617" s="53"/>
      <c r="F617" s="53"/>
      <c r="G617" s="46"/>
      <c r="H617" s="46"/>
      <c r="I617" s="46"/>
      <c r="J617" s="46"/>
      <c r="K617" s="46"/>
      <c r="L617" s="42">
        <f>J617+I617+H617+G617+F617+E617+K617</f>
        <v>0</v>
      </c>
      <c r="M617" s="42">
        <f>L617*D617</f>
        <v>0</v>
      </c>
      <c r="N617" s="43"/>
      <c r="O617" s="5"/>
      <c r="P617"/>
      <c r="Q617" s="345"/>
      <c r="R617" s="466"/>
    </row>
    <row r="618" spans="1:18" ht="14.4" customHeight="1" x14ac:dyDescent="0.3">
      <c r="A618" s="77"/>
      <c r="B618" s="39"/>
      <c r="C618" s="53">
        <v>22</v>
      </c>
      <c r="D618" s="471">
        <v>330</v>
      </c>
      <c r="E618" s="53"/>
      <c r="F618" s="53"/>
      <c r="G618" s="46"/>
      <c r="H618" s="46"/>
      <c r="I618" s="46"/>
      <c r="J618" s="46"/>
      <c r="K618" s="46"/>
      <c r="L618" s="42">
        <f>J618+I618+H618+G618+F618+E618+K618</f>
        <v>0</v>
      </c>
      <c r="M618" s="42">
        <f>L618*D618</f>
        <v>0</v>
      </c>
      <c r="N618" s="43"/>
      <c r="O618" s="5"/>
      <c r="P618"/>
      <c r="Q618" s="345"/>
      <c r="R618" s="466"/>
    </row>
    <row r="619" spans="1:18" ht="14.4" customHeight="1" x14ac:dyDescent="0.3">
      <c r="A619" s="77"/>
      <c r="B619" s="39"/>
      <c r="C619" s="53">
        <v>24</v>
      </c>
      <c r="D619" s="471">
        <v>350</v>
      </c>
      <c r="E619" s="53"/>
      <c r="F619" s="53"/>
      <c r="G619" s="46"/>
      <c r="H619" s="46"/>
      <c r="I619" s="46"/>
      <c r="J619" s="46"/>
      <c r="K619" s="46"/>
      <c r="L619" s="42">
        <f>J619+I619+H619+G619+F619+E619+K619</f>
        <v>0</v>
      </c>
      <c r="M619" s="42">
        <f>L619*D619</f>
        <v>0</v>
      </c>
      <c r="N619" s="43"/>
      <c r="O619" s="5"/>
      <c r="P619"/>
      <c r="Q619" s="345"/>
      <c r="R619" s="466"/>
    </row>
    <row r="620" spans="1:18" ht="14.4" customHeight="1" x14ac:dyDescent="0.3">
      <c r="A620" s="77"/>
      <c r="B620" s="45"/>
      <c r="C620" s="53">
        <v>26</v>
      </c>
      <c r="D620" s="471">
        <v>370</v>
      </c>
      <c r="E620" s="53"/>
      <c r="F620" s="53"/>
      <c r="G620" s="46"/>
      <c r="H620" s="46"/>
      <c r="I620" s="46"/>
      <c r="J620" s="46"/>
      <c r="K620" s="46"/>
      <c r="L620" s="42">
        <f>J620+I620+H620+G620+F620+E620+K620</f>
        <v>0</v>
      </c>
      <c r="M620" s="42">
        <f>L620*D620</f>
        <v>0</v>
      </c>
      <c r="N620" s="43"/>
      <c r="O620" s="5"/>
      <c r="P620"/>
      <c r="Q620" s="345"/>
      <c r="R620" s="466"/>
    </row>
    <row r="621" spans="1:18" ht="14.4" customHeight="1" thickBot="1" x14ac:dyDescent="0.35">
      <c r="A621" s="388" t="s">
        <v>256</v>
      </c>
      <c r="B621" s="68"/>
      <c r="C621" s="386"/>
      <c r="D621" s="386"/>
      <c r="E621" s="387"/>
      <c r="F621" s="387"/>
      <c r="G621" s="387"/>
      <c r="H621" s="387"/>
      <c r="I621" s="387"/>
      <c r="J621" s="387"/>
      <c r="K621" s="69"/>
      <c r="L621" s="71"/>
      <c r="M621" s="71"/>
      <c r="N621" s="72"/>
      <c r="O621" s="5"/>
      <c r="P621"/>
      <c r="Q621" s="345"/>
      <c r="R621" s="466"/>
    </row>
    <row r="622" spans="1:18" ht="14.4" customHeight="1" thickBot="1" x14ac:dyDescent="0.35">
      <c r="A622" s="25" t="s">
        <v>212</v>
      </c>
      <c r="B622" s="26" t="s">
        <v>14</v>
      </c>
      <c r="C622" s="27"/>
      <c r="D622" s="471">
        <v>0</v>
      </c>
      <c r="E622" s="155" t="s">
        <v>15</v>
      </c>
      <c r="F622" s="155" t="s">
        <v>73</v>
      </c>
      <c r="G622" s="279" t="s">
        <v>300</v>
      </c>
      <c r="H622" s="279" t="s">
        <v>419</v>
      </c>
      <c r="I622" s="75"/>
      <c r="J622" s="75"/>
      <c r="K622" s="75"/>
      <c r="L622" s="35">
        <f>L623+L624+L625+L626+L627</f>
        <v>0</v>
      </c>
      <c r="M622" s="36"/>
      <c r="N622" s="37"/>
      <c r="O622" s="5"/>
      <c r="P622"/>
      <c r="Q622" s="345"/>
      <c r="R622" s="466"/>
    </row>
    <row r="623" spans="1:18" ht="14.4" customHeight="1" thickTop="1" x14ac:dyDescent="0.3">
      <c r="A623" s="77"/>
      <c r="B623" s="39"/>
      <c r="C623" s="53">
        <v>18</v>
      </c>
      <c r="D623" s="471">
        <v>310</v>
      </c>
      <c r="E623" s="53"/>
      <c r="F623" s="53"/>
      <c r="G623" s="53"/>
      <c r="H623" s="53"/>
      <c r="I623" s="46"/>
      <c r="J623" s="46"/>
      <c r="K623" s="46"/>
      <c r="L623" s="42">
        <f>J623+I623+H623+G623+F623+E623+K623</f>
        <v>0</v>
      </c>
      <c r="M623" s="42">
        <f>L623*D623</f>
        <v>0</v>
      </c>
      <c r="N623" s="43"/>
      <c r="O623" s="5"/>
      <c r="P623"/>
      <c r="Q623" s="345"/>
      <c r="R623" s="466"/>
    </row>
    <row r="624" spans="1:18" ht="14.4" customHeight="1" x14ac:dyDescent="0.3">
      <c r="A624" s="77"/>
      <c r="B624" s="39"/>
      <c r="C624" s="53">
        <v>20</v>
      </c>
      <c r="D624" s="471">
        <v>310</v>
      </c>
      <c r="E624" s="53"/>
      <c r="F624" s="53"/>
      <c r="G624" s="53"/>
      <c r="H624" s="53"/>
      <c r="I624" s="46"/>
      <c r="J624" s="46"/>
      <c r="K624" s="46"/>
      <c r="L624" s="42">
        <f>J624+I624+H624+G624+F624+E624+K624</f>
        <v>0</v>
      </c>
      <c r="M624" s="42">
        <f>L624*D624</f>
        <v>0</v>
      </c>
      <c r="N624" s="43"/>
      <c r="O624" s="5"/>
      <c r="P624"/>
      <c r="Q624" s="345"/>
      <c r="R624" s="466"/>
    </row>
    <row r="625" spans="1:18" ht="14.4" customHeight="1" x14ac:dyDescent="0.3">
      <c r="A625" s="77"/>
      <c r="B625" s="39"/>
      <c r="C625" s="53">
        <v>22</v>
      </c>
      <c r="D625" s="471">
        <v>330</v>
      </c>
      <c r="E625" s="53"/>
      <c r="F625" s="53"/>
      <c r="G625" s="53"/>
      <c r="H625" s="53"/>
      <c r="I625" s="46"/>
      <c r="J625" s="46"/>
      <c r="K625" s="46"/>
      <c r="L625" s="42">
        <f>J625+I625+H625+G625+F625+E625+K625</f>
        <v>0</v>
      </c>
      <c r="M625" s="42">
        <f>L625*D625</f>
        <v>0</v>
      </c>
      <c r="N625" s="49"/>
      <c r="O625" s="5"/>
      <c r="P625"/>
      <c r="Q625" s="345"/>
      <c r="R625" s="466"/>
    </row>
    <row r="626" spans="1:18" ht="14.4" customHeight="1" x14ac:dyDescent="0.3">
      <c r="A626" s="77"/>
      <c r="B626" s="39"/>
      <c r="C626" s="53">
        <v>24</v>
      </c>
      <c r="D626" s="471">
        <v>350</v>
      </c>
      <c r="E626" s="53"/>
      <c r="F626" s="53"/>
      <c r="G626" s="53"/>
      <c r="H626" s="53"/>
      <c r="I626" s="46"/>
      <c r="J626" s="46"/>
      <c r="K626" s="46"/>
      <c r="L626" s="42">
        <f>J626+I626+H626+G626+F626+E626+K626</f>
        <v>0</v>
      </c>
      <c r="M626" s="42">
        <f>L626*D626</f>
        <v>0</v>
      </c>
      <c r="N626" s="49"/>
      <c r="O626" s="5"/>
      <c r="P626"/>
      <c r="Q626" s="345"/>
      <c r="R626" s="466"/>
    </row>
    <row r="627" spans="1:18" ht="14.4" customHeight="1" thickBot="1" x14ac:dyDescent="0.35">
      <c r="A627" s="543" t="s">
        <v>591</v>
      </c>
      <c r="B627" s="45"/>
      <c r="C627" s="53">
        <v>26</v>
      </c>
      <c r="D627" s="471">
        <v>370</v>
      </c>
      <c r="E627" s="53"/>
      <c r="F627" s="53"/>
      <c r="G627" s="53"/>
      <c r="H627" s="53"/>
      <c r="I627" s="46"/>
      <c r="J627" s="46"/>
      <c r="K627" s="46"/>
      <c r="L627" s="42">
        <f>J627+I627+H627+G627+F627+E627+K627</f>
        <v>0</v>
      </c>
      <c r="M627" s="42">
        <f>L627*D627</f>
        <v>0</v>
      </c>
      <c r="N627" s="49"/>
      <c r="O627" s="5"/>
      <c r="P627"/>
      <c r="Q627" s="345"/>
      <c r="R627" s="466"/>
    </row>
    <row r="628" spans="1:18" ht="14.4" customHeight="1" x14ac:dyDescent="0.3">
      <c r="A628" s="25" t="s">
        <v>559</v>
      </c>
      <c r="B628" s="26" t="s">
        <v>14</v>
      </c>
      <c r="C628" s="27"/>
      <c r="D628" s="538"/>
      <c r="E628" s="544" t="s">
        <v>596</v>
      </c>
      <c r="F628" s="75"/>
      <c r="G628" s="75"/>
      <c r="H628" s="75"/>
      <c r="I628" s="75"/>
      <c r="J628" s="75"/>
      <c r="K628" s="75"/>
      <c r="L628" s="35">
        <f>L629+L630+L631+L632+L633</f>
        <v>0</v>
      </c>
      <c r="M628" s="36"/>
      <c r="N628" s="37"/>
      <c r="O628" s="5"/>
      <c r="P628"/>
      <c r="Q628" s="345"/>
      <c r="R628" s="466"/>
    </row>
    <row r="629" spans="1:18" ht="15" customHeight="1" x14ac:dyDescent="0.3">
      <c r="A629" s="77"/>
      <c r="B629" s="39"/>
      <c r="C629" s="53">
        <v>20</v>
      </c>
      <c r="D629" s="472">
        <v>310</v>
      </c>
      <c r="E629" s="53"/>
      <c r="F629" s="46"/>
      <c r="G629" s="46"/>
      <c r="H629" s="46"/>
      <c r="I629" s="46"/>
      <c r="J629" s="46"/>
      <c r="K629" s="46"/>
      <c r="L629" s="42">
        <f>J629+I629+H629+G629+F629+E629+K629</f>
        <v>0</v>
      </c>
      <c r="M629" s="42">
        <f>L629*D629</f>
        <v>0</v>
      </c>
      <c r="N629" s="43"/>
      <c r="O629" s="5"/>
      <c r="P629"/>
      <c r="Q629" s="345"/>
      <c r="R629" s="466"/>
    </row>
    <row r="630" spans="1:18" ht="14.4" customHeight="1" x14ac:dyDescent="0.3">
      <c r="A630" s="77"/>
      <c r="B630" s="39"/>
      <c r="C630" s="53">
        <v>22</v>
      </c>
      <c r="D630" s="472">
        <v>330</v>
      </c>
      <c r="E630" s="53"/>
      <c r="F630" s="46"/>
      <c r="G630" s="46"/>
      <c r="H630" s="46"/>
      <c r="I630" s="46"/>
      <c r="J630" s="46"/>
      <c r="K630" s="46"/>
      <c r="L630" s="42">
        <f>J630+I630+H630+G630+F630+E630+K630</f>
        <v>0</v>
      </c>
      <c r="M630" s="42">
        <f>L630*D630</f>
        <v>0</v>
      </c>
      <c r="N630" s="43"/>
      <c r="O630" s="5"/>
      <c r="P630"/>
      <c r="Q630" s="345"/>
      <c r="R630" s="466"/>
    </row>
    <row r="631" spans="1:18" ht="14.4" customHeight="1" x14ac:dyDescent="0.3">
      <c r="A631" s="77"/>
      <c r="B631" s="39"/>
      <c r="C631" s="53">
        <v>24</v>
      </c>
      <c r="D631" s="472">
        <v>350</v>
      </c>
      <c r="E631" s="53"/>
      <c r="F631" s="46"/>
      <c r="G631" s="46"/>
      <c r="H631" s="46"/>
      <c r="I631" s="46"/>
      <c r="J631" s="46"/>
      <c r="K631" s="46"/>
      <c r="L631" s="42">
        <f>J631+I631+H631+G631+F631+E631+K631</f>
        <v>0</v>
      </c>
      <c r="M631" s="42">
        <f>L631*D631</f>
        <v>0</v>
      </c>
      <c r="N631" s="49"/>
      <c r="O631" s="5"/>
      <c r="P631"/>
      <c r="Q631" s="345"/>
      <c r="R631" s="466"/>
    </row>
    <row r="632" spans="1:18" ht="14.4" customHeight="1" x14ac:dyDescent="0.3">
      <c r="A632" s="77"/>
      <c r="B632" s="39"/>
      <c r="C632" s="53">
        <v>26</v>
      </c>
      <c r="D632" s="472">
        <v>370</v>
      </c>
      <c r="E632" s="53"/>
      <c r="F632" s="46"/>
      <c r="G632" s="46"/>
      <c r="H632" s="46"/>
      <c r="I632" s="46"/>
      <c r="J632" s="46"/>
      <c r="K632" s="46"/>
      <c r="L632" s="42">
        <f>J632+I632+H632+G632+F632+E632+K632</f>
        <v>0</v>
      </c>
      <c r="M632" s="42">
        <f>L632*D632</f>
        <v>0</v>
      </c>
      <c r="N632" s="49"/>
      <c r="O632" s="5"/>
      <c r="P632"/>
      <c r="Q632" s="345"/>
      <c r="R632" s="466"/>
    </row>
    <row r="633" spans="1:18" ht="14.4" customHeight="1" thickBot="1" x14ac:dyDescent="0.35">
      <c r="A633" s="67"/>
      <c r="B633" s="68"/>
      <c r="C633" s="69"/>
      <c r="D633" s="69"/>
      <c r="E633" s="69"/>
      <c r="F633" s="69"/>
      <c r="G633" s="69"/>
      <c r="H633" s="69"/>
      <c r="I633" s="69"/>
      <c r="J633" s="69"/>
      <c r="K633" s="69"/>
      <c r="L633" s="71"/>
      <c r="M633" s="71"/>
      <c r="N633" s="72"/>
      <c r="O633" s="5"/>
      <c r="P633"/>
      <c r="Q633" s="345"/>
      <c r="R633" s="466"/>
    </row>
    <row r="634" spans="1:18" ht="14.4" customHeight="1" x14ac:dyDescent="0.3">
      <c r="A634" s="25" t="s">
        <v>595</v>
      </c>
      <c r="B634" s="26" t="s">
        <v>14</v>
      </c>
      <c r="C634" s="27"/>
      <c r="D634" s="538"/>
      <c r="E634" s="544" t="s">
        <v>21</v>
      </c>
      <c r="F634" s="75"/>
      <c r="G634" s="75"/>
      <c r="H634" s="75"/>
      <c r="I634" s="75"/>
      <c r="J634" s="75"/>
      <c r="K634" s="75"/>
      <c r="L634" s="35">
        <f>L635+L636+L637+L638+L639</f>
        <v>0</v>
      </c>
      <c r="M634" s="36"/>
      <c r="N634" s="37"/>
      <c r="O634" s="5"/>
      <c r="P634"/>
      <c r="Q634" s="345"/>
      <c r="R634" s="466"/>
    </row>
    <row r="635" spans="1:18" ht="14.4" customHeight="1" x14ac:dyDescent="0.3">
      <c r="A635" s="77"/>
      <c r="B635" s="39"/>
      <c r="C635" s="53">
        <v>18</v>
      </c>
      <c r="D635" s="472">
        <v>310</v>
      </c>
      <c r="E635" s="53"/>
      <c r="F635" s="46"/>
      <c r="G635" s="46"/>
      <c r="H635" s="46"/>
      <c r="I635" s="46"/>
      <c r="J635" s="46"/>
      <c r="K635" s="46"/>
      <c r="L635" s="42">
        <f>J635+I635+H635+G635+F635+E635+K635</f>
        <v>0</v>
      </c>
      <c r="M635" s="42">
        <f>L635*D635</f>
        <v>0</v>
      </c>
      <c r="N635" s="43"/>
      <c r="O635" s="5"/>
      <c r="P635"/>
      <c r="Q635" s="345"/>
      <c r="R635" s="466"/>
    </row>
    <row r="636" spans="1:18" ht="14.4" customHeight="1" x14ac:dyDescent="0.3">
      <c r="A636" s="77"/>
      <c r="B636" s="39"/>
      <c r="C636" s="53">
        <v>20</v>
      </c>
      <c r="D636" s="472">
        <v>310</v>
      </c>
      <c r="E636" s="53"/>
      <c r="F636" s="46"/>
      <c r="G636" s="46"/>
      <c r="H636" s="46"/>
      <c r="I636" s="46"/>
      <c r="J636" s="46"/>
      <c r="K636" s="46"/>
      <c r="L636" s="42">
        <f>J636+I636+H636+G636+F636+E636+K636</f>
        <v>0</v>
      </c>
      <c r="M636" s="42">
        <f>L636*D636</f>
        <v>0</v>
      </c>
      <c r="N636" s="43"/>
      <c r="O636" s="5"/>
      <c r="P636"/>
      <c r="Q636" s="345"/>
      <c r="R636" s="466"/>
    </row>
    <row r="637" spans="1:18" ht="14.4" customHeight="1" x14ac:dyDescent="0.3">
      <c r="A637" s="77"/>
      <c r="B637" s="39"/>
      <c r="C637" s="53">
        <v>22</v>
      </c>
      <c r="D637" s="472">
        <v>335</v>
      </c>
      <c r="E637" s="53"/>
      <c r="F637" s="46"/>
      <c r="G637" s="46"/>
      <c r="H637" s="46"/>
      <c r="I637" s="46"/>
      <c r="J637" s="46"/>
      <c r="K637" s="46"/>
      <c r="L637" s="42">
        <f>J637+I637+H637+G637+F637+E637+K637</f>
        <v>0</v>
      </c>
      <c r="M637" s="42">
        <f>L637*D637</f>
        <v>0</v>
      </c>
      <c r="N637" s="49"/>
      <c r="O637" s="5"/>
      <c r="P637"/>
      <c r="Q637" s="345"/>
      <c r="R637" s="466"/>
    </row>
    <row r="638" spans="1:18" ht="14.4" customHeight="1" x14ac:dyDescent="0.3">
      <c r="A638" s="77"/>
      <c r="B638" s="39"/>
      <c r="C638" s="53">
        <v>24</v>
      </c>
      <c r="D638" s="472">
        <v>360</v>
      </c>
      <c r="E638" s="53"/>
      <c r="F638" s="46"/>
      <c r="G638" s="46"/>
      <c r="H638" s="46"/>
      <c r="I638" s="46"/>
      <c r="J638" s="46"/>
      <c r="K638" s="46"/>
      <c r="L638" s="42">
        <f>J638+I638+H638+G638+F638+E638+K638</f>
        <v>0</v>
      </c>
      <c r="M638" s="42">
        <f>L638*D638</f>
        <v>0</v>
      </c>
      <c r="N638" s="49"/>
      <c r="O638" s="5"/>
      <c r="P638"/>
      <c r="Q638" s="345"/>
      <c r="R638" s="466"/>
    </row>
    <row r="639" spans="1:18" ht="14.4" customHeight="1" thickBot="1" x14ac:dyDescent="0.35">
      <c r="A639" s="67"/>
      <c r="B639" s="117"/>
      <c r="C639" s="136">
        <v>26</v>
      </c>
      <c r="D639" s="539">
        <v>385</v>
      </c>
      <c r="E639" s="136"/>
      <c r="F639" s="69"/>
      <c r="G639" s="69"/>
      <c r="H639" s="69"/>
      <c r="I639" s="69"/>
      <c r="J639" s="69"/>
      <c r="K639" s="69"/>
      <c r="L639" s="71"/>
      <c r="M639" s="71"/>
      <c r="N639" s="72"/>
      <c r="O639" s="5"/>
      <c r="P639"/>
      <c r="Q639" s="345"/>
      <c r="R639" s="466"/>
    </row>
    <row r="640" spans="1:18" ht="14.4" customHeight="1" x14ac:dyDescent="0.3">
      <c r="A640" s="38" t="s">
        <v>375</v>
      </c>
      <c r="B640" s="39" t="s">
        <v>14</v>
      </c>
      <c r="C640" s="53"/>
      <c r="D640" s="249">
        <v>0</v>
      </c>
      <c r="E640" s="237" t="s">
        <v>49</v>
      </c>
      <c r="F640" s="237" t="s">
        <v>16</v>
      </c>
      <c r="G640" s="46"/>
      <c r="H640" s="46"/>
      <c r="I640" s="46"/>
      <c r="J640" s="46"/>
      <c r="K640" s="46"/>
      <c r="L640" s="88" t="e">
        <f>L642+L643+L644+L645+#REF!+L641</f>
        <v>#REF!</v>
      </c>
      <c r="M640" s="42"/>
      <c r="N640" s="545"/>
      <c r="O640" s="5"/>
      <c r="P640"/>
      <c r="Q640" s="345"/>
      <c r="R640" s="466"/>
    </row>
    <row r="641" spans="1:18" ht="14.4" customHeight="1" x14ac:dyDescent="0.3">
      <c r="A641" s="38"/>
      <c r="B641" s="39"/>
      <c r="C641" s="53">
        <v>18</v>
      </c>
      <c r="D641" s="249">
        <v>335</v>
      </c>
      <c r="E641" s="158"/>
      <c r="F641" s="158"/>
      <c r="G641" s="46"/>
      <c r="H641" s="46"/>
      <c r="I641" s="46"/>
      <c r="J641" s="46"/>
      <c r="K641" s="46"/>
      <c r="L641" s="42">
        <f>J641+I641+H641+G641+F641+E641+K641</f>
        <v>0</v>
      </c>
      <c r="M641" s="42">
        <f>L641*D641</f>
        <v>0</v>
      </c>
      <c r="N641" s="546"/>
      <c r="O641" s="5"/>
      <c r="P641"/>
      <c r="Q641" s="345"/>
      <c r="R641" s="466"/>
    </row>
    <row r="642" spans="1:18" ht="14.4" customHeight="1" x14ac:dyDescent="0.3">
      <c r="A642" s="77"/>
      <c r="B642" s="39"/>
      <c r="C642" s="53">
        <v>20</v>
      </c>
      <c r="D642" s="249">
        <v>335</v>
      </c>
      <c r="E642" s="53"/>
      <c r="F642" s="53"/>
      <c r="G642" s="46"/>
      <c r="H642" s="46"/>
      <c r="I642" s="46"/>
      <c r="J642" s="46"/>
      <c r="K642" s="46"/>
      <c r="L642" s="42">
        <f>J642+I642+H642+G642+F642+E642+K642</f>
        <v>0</v>
      </c>
      <c r="M642" s="42">
        <f>L642*D642</f>
        <v>0</v>
      </c>
      <c r="N642" s="546"/>
      <c r="O642" s="5"/>
      <c r="P642"/>
      <c r="Q642" s="345"/>
      <c r="R642" s="466"/>
    </row>
    <row r="643" spans="1:18" ht="14.4" customHeight="1" x14ac:dyDescent="0.3">
      <c r="A643" s="77"/>
      <c r="B643" s="39"/>
      <c r="C643" s="53">
        <v>22</v>
      </c>
      <c r="D643" s="249">
        <v>355</v>
      </c>
      <c r="E643" s="53"/>
      <c r="F643" s="53"/>
      <c r="G643" s="46"/>
      <c r="H643" s="46"/>
      <c r="I643" s="46"/>
      <c r="J643" s="46"/>
      <c r="K643" s="46"/>
      <c r="L643" s="42">
        <f>J643+I643+H643+G643+F643+E643+K643</f>
        <v>0</v>
      </c>
      <c r="M643" s="42">
        <f>L643*D643</f>
        <v>0</v>
      </c>
      <c r="N643" s="546"/>
      <c r="O643" s="5"/>
      <c r="P643"/>
      <c r="Q643" s="345"/>
      <c r="R643" s="466"/>
    </row>
    <row r="644" spans="1:18" ht="14.4" customHeight="1" x14ac:dyDescent="0.3">
      <c r="A644" s="77"/>
      <c r="B644" s="39"/>
      <c r="C644" s="53">
        <v>24</v>
      </c>
      <c r="D644" s="249">
        <v>380</v>
      </c>
      <c r="E644" s="53"/>
      <c r="F644" s="53"/>
      <c r="G644" s="46"/>
      <c r="H644" s="46"/>
      <c r="I644" s="46"/>
      <c r="J644" s="46"/>
      <c r="K644" s="46"/>
      <c r="L644" s="42">
        <f>J644+I644+H644+G644+F644+E644+K644</f>
        <v>0</v>
      </c>
      <c r="M644" s="42">
        <f>L644*D644</f>
        <v>0</v>
      </c>
      <c r="N644" s="546"/>
      <c r="O644" s="5"/>
      <c r="P644"/>
      <c r="Q644" s="345"/>
      <c r="R644" s="466"/>
    </row>
    <row r="645" spans="1:18" ht="14.4" customHeight="1" thickBot="1" x14ac:dyDescent="0.35">
      <c r="A645" s="77"/>
      <c r="B645" s="45"/>
      <c r="C645" s="53">
        <v>26</v>
      </c>
      <c r="D645" s="249">
        <v>405</v>
      </c>
      <c r="E645" s="53"/>
      <c r="F645" s="53"/>
      <c r="G645" s="46"/>
      <c r="H645" s="46"/>
      <c r="I645" s="46"/>
      <c r="J645" s="46"/>
      <c r="K645" s="46"/>
      <c r="L645" s="42">
        <f>J645+I645+H645+G645+F645+E645+K645</f>
        <v>0</v>
      </c>
      <c r="M645" s="42">
        <f>L645*D645</f>
        <v>0</v>
      </c>
      <c r="N645" s="546"/>
      <c r="O645" s="5"/>
      <c r="P645"/>
      <c r="Q645" s="345"/>
      <c r="R645" s="466"/>
    </row>
    <row r="646" spans="1:18" ht="18.600000000000001" customHeight="1" x14ac:dyDescent="0.3">
      <c r="A646" s="25" t="s">
        <v>376</v>
      </c>
      <c r="B646" s="118" t="s">
        <v>14</v>
      </c>
      <c r="C646" s="27"/>
      <c r="D646" s="249">
        <v>0</v>
      </c>
      <c r="E646" s="144" t="s">
        <v>16</v>
      </c>
      <c r="F646" s="144" t="s">
        <v>49</v>
      </c>
      <c r="G646" s="75"/>
      <c r="H646" s="75"/>
      <c r="I646" s="75"/>
      <c r="J646" s="75"/>
      <c r="K646" s="75"/>
      <c r="L646" s="35">
        <f>L648+L649+L650+L651+L652+L647</f>
        <v>0</v>
      </c>
      <c r="M646" s="36"/>
      <c r="N646" s="545"/>
      <c r="O646" s="5"/>
      <c r="P646"/>
      <c r="Q646" s="345"/>
      <c r="R646" s="466"/>
    </row>
    <row r="647" spans="1:18" ht="14.4" customHeight="1" x14ac:dyDescent="0.3">
      <c r="A647" s="38"/>
      <c r="B647" s="114"/>
      <c r="C647" s="53">
        <v>18</v>
      </c>
      <c r="D647" s="249">
        <v>335</v>
      </c>
      <c r="E647" s="158"/>
      <c r="F647" s="158"/>
      <c r="G647" s="46"/>
      <c r="H647" s="46"/>
      <c r="I647" s="46"/>
      <c r="J647" s="46"/>
      <c r="K647" s="46"/>
      <c r="L647" s="42">
        <f>J647+I647+H647+G647+F647+E647+K647</f>
        <v>0</v>
      </c>
      <c r="M647" s="42">
        <f>L647*D647</f>
        <v>0</v>
      </c>
      <c r="N647" s="546"/>
      <c r="O647" s="5"/>
      <c r="P647"/>
      <c r="Q647" s="345"/>
      <c r="R647" s="466"/>
    </row>
    <row r="648" spans="1:18" ht="14.4" customHeight="1" x14ac:dyDescent="0.3">
      <c r="A648" s="77"/>
      <c r="B648" s="114"/>
      <c r="C648" s="53">
        <v>20</v>
      </c>
      <c r="D648" s="249">
        <v>335</v>
      </c>
      <c r="E648" s="53"/>
      <c r="F648" s="53"/>
      <c r="G648" s="46"/>
      <c r="H648" s="46"/>
      <c r="I648" s="46"/>
      <c r="J648" s="46"/>
      <c r="K648" s="46"/>
      <c r="L648" s="42">
        <f>J648+I648+H648+G648+F648+E648+K648</f>
        <v>0</v>
      </c>
      <c r="M648" s="42">
        <f>L648*D648</f>
        <v>0</v>
      </c>
      <c r="N648" s="546"/>
      <c r="O648" s="5"/>
      <c r="P648"/>
      <c r="Q648" s="345"/>
      <c r="R648" s="466"/>
    </row>
    <row r="649" spans="1:18" ht="14.4" customHeight="1" x14ac:dyDescent="0.3">
      <c r="A649" s="77"/>
      <c r="B649" s="114"/>
      <c r="C649" s="53">
        <v>22</v>
      </c>
      <c r="D649" s="249">
        <v>355</v>
      </c>
      <c r="E649" s="53"/>
      <c r="F649" s="53"/>
      <c r="G649" s="46"/>
      <c r="H649" s="46"/>
      <c r="I649" s="46"/>
      <c r="J649" s="46"/>
      <c r="K649" s="46"/>
      <c r="L649" s="42">
        <f>J649+I649+H649+G649+F649+E649+K649</f>
        <v>0</v>
      </c>
      <c r="M649" s="42">
        <f>L649*D649</f>
        <v>0</v>
      </c>
      <c r="N649" s="546"/>
      <c r="O649" s="5"/>
      <c r="P649"/>
      <c r="Q649" s="345"/>
      <c r="R649" s="466"/>
    </row>
    <row r="650" spans="1:18" ht="14.4" customHeight="1" x14ac:dyDescent="0.3">
      <c r="A650" s="77"/>
      <c r="B650" s="114"/>
      <c r="C650" s="53">
        <v>24</v>
      </c>
      <c r="D650" s="249">
        <v>380</v>
      </c>
      <c r="E650" s="53"/>
      <c r="F650" s="53"/>
      <c r="G650" s="46"/>
      <c r="H650" s="46"/>
      <c r="I650" s="46"/>
      <c r="J650" s="46"/>
      <c r="K650" s="46"/>
      <c r="L650" s="42">
        <f>J650+I650+H650+G650+F650+E650+K650</f>
        <v>0</v>
      </c>
      <c r="M650" s="42">
        <f>L650*D650</f>
        <v>0</v>
      </c>
      <c r="N650" s="546"/>
      <c r="O650" s="5"/>
      <c r="P650"/>
      <c r="Q650" s="345"/>
      <c r="R650" s="466"/>
    </row>
    <row r="651" spans="1:18" ht="14.4" customHeight="1" x14ac:dyDescent="0.3">
      <c r="A651" s="77"/>
      <c r="B651" s="115"/>
      <c r="C651" s="53">
        <v>26</v>
      </c>
      <c r="D651" s="249">
        <v>405</v>
      </c>
      <c r="E651" s="53"/>
      <c r="F651" s="53"/>
      <c r="G651" s="46"/>
      <c r="H651" s="46"/>
      <c r="I651" s="46"/>
      <c r="J651" s="46"/>
      <c r="K651" s="46"/>
      <c r="L651" s="42">
        <f>J651+I651+H651+G651+F651+E651+K651</f>
        <v>0</v>
      </c>
      <c r="M651" s="42">
        <f>L651*D651</f>
        <v>0</v>
      </c>
      <c r="N651" s="546"/>
      <c r="O651" s="5"/>
      <c r="P651"/>
      <c r="Q651" s="345"/>
      <c r="R651" s="466"/>
    </row>
    <row r="652" spans="1:18" ht="14.4" customHeight="1" thickBot="1" x14ac:dyDescent="0.35">
      <c r="A652" s="77"/>
      <c r="B652" s="120"/>
      <c r="C652" s="69"/>
      <c r="D652" s="249">
        <v>0</v>
      </c>
      <c r="E652" s="69"/>
      <c r="F652" s="69"/>
      <c r="G652" s="69"/>
      <c r="H652" s="69"/>
      <c r="I652" s="69"/>
      <c r="J652" s="69"/>
      <c r="K652" s="69"/>
      <c r="L652" s="71"/>
      <c r="M652" s="71"/>
      <c r="N652" s="547"/>
      <c r="O652" s="5"/>
      <c r="P652"/>
      <c r="Q652" s="345"/>
      <c r="R652" s="466"/>
    </row>
    <row r="653" spans="1:18" ht="20.399999999999999" customHeight="1" x14ac:dyDescent="0.3">
      <c r="A653" s="25" t="s">
        <v>377</v>
      </c>
      <c r="B653" s="39" t="s">
        <v>14</v>
      </c>
      <c r="C653" s="53"/>
      <c r="D653" s="249">
        <v>0</v>
      </c>
      <c r="E653" s="237" t="s">
        <v>16</v>
      </c>
      <c r="F653" s="237" t="s">
        <v>49</v>
      </c>
      <c r="G653" s="46"/>
      <c r="H653" s="46"/>
      <c r="I653" s="46"/>
      <c r="J653" s="46"/>
      <c r="K653" s="46"/>
      <c r="L653" s="88">
        <f>L655+L656+L657+L658+L659+L654</f>
        <v>0</v>
      </c>
      <c r="M653" s="42"/>
      <c r="N653" s="546"/>
      <c r="O653" s="5"/>
      <c r="P653"/>
      <c r="Q653" s="345"/>
      <c r="R653" s="466"/>
    </row>
    <row r="654" spans="1:18" ht="14.4" customHeight="1" x14ac:dyDescent="0.3">
      <c r="A654" s="38"/>
      <c r="B654" s="39"/>
      <c r="C654" s="53">
        <v>18</v>
      </c>
      <c r="D654" s="249">
        <v>350</v>
      </c>
      <c r="E654" s="158"/>
      <c r="F654" s="158"/>
      <c r="G654" s="46"/>
      <c r="H654" s="46"/>
      <c r="I654" s="46"/>
      <c r="J654" s="46"/>
      <c r="K654" s="46"/>
      <c r="L654" s="42">
        <f>J654+I654+H654+G654+F654+E654+K654</f>
        <v>0</v>
      </c>
      <c r="M654" s="42">
        <f>L654*D654</f>
        <v>0</v>
      </c>
      <c r="N654" s="546"/>
      <c r="O654" s="5"/>
      <c r="P654"/>
      <c r="Q654" s="345"/>
      <c r="R654" s="466"/>
    </row>
    <row r="655" spans="1:18" ht="14.4" customHeight="1" x14ac:dyDescent="0.3">
      <c r="A655" s="77"/>
      <c r="B655" s="39"/>
      <c r="C655" s="53">
        <v>20</v>
      </c>
      <c r="D655" s="249">
        <v>350</v>
      </c>
      <c r="E655" s="53"/>
      <c r="F655" s="53"/>
      <c r="G655" s="46"/>
      <c r="H655" s="46"/>
      <c r="I655" s="46"/>
      <c r="J655" s="46"/>
      <c r="K655" s="46"/>
      <c r="L655" s="42">
        <f>J655+I655+H655+G655+F655+E655+K655</f>
        <v>0</v>
      </c>
      <c r="M655" s="42">
        <f>L655*D655</f>
        <v>0</v>
      </c>
      <c r="N655" s="546"/>
      <c r="O655" s="5"/>
      <c r="P655"/>
      <c r="Q655" s="345"/>
      <c r="R655" s="466"/>
    </row>
    <row r="656" spans="1:18" ht="14.4" customHeight="1" x14ac:dyDescent="0.3">
      <c r="A656" s="77"/>
      <c r="B656" s="39"/>
      <c r="C656" s="53">
        <v>22</v>
      </c>
      <c r="D656" s="249">
        <v>375</v>
      </c>
      <c r="E656" s="53"/>
      <c r="F656" s="53"/>
      <c r="G656" s="46"/>
      <c r="H656" s="46"/>
      <c r="I656" s="46"/>
      <c r="J656" s="46"/>
      <c r="K656" s="46"/>
      <c r="L656" s="42">
        <f>J656+I656+H656+G656+F656+E656+K656</f>
        <v>0</v>
      </c>
      <c r="M656" s="42">
        <f>L656*D656</f>
        <v>0</v>
      </c>
      <c r="N656" s="546"/>
      <c r="O656" s="5"/>
      <c r="P656"/>
      <c r="Q656" s="345"/>
      <c r="R656" s="466"/>
    </row>
    <row r="657" spans="1:18" ht="13.5" customHeight="1" x14ac:dyDescent="0.3">
      <c r="A657" s="77"/>
      <c r="B657" s="39"/>
      <c r="C657" s="53">
        <v>24</v>
      </c>
      <c r="D657" s="249">
        <v>400</v>
      </c>
      <c r="E657" s="53"/>
      <c r="F657" s="53"/>
      <c r="G657" s="46"/>
      <c r="H657" s="46"/>
      <c r="I657" s="46"/>
      <c r="J657" s="46"/>
      <c r="K657" s="46"/>
      <c r="L657" s="42">
        <f>J657+I657+H657+G657+F657+E657+K657</f>
        <v>0</v>
      </c>
      <c r="M657" s="42">
        <f>L657*D657</f>
        <v>0</v>
      </c>
      <c r="N657" s="546"/>
      <c r="O657" s="5"/>
      <c r="P657"/>
      <c r="Q657" s="345"/>
      <c r="R657" s="466"/>
    </row>
    <row r="658" spans="1:18" ht="14.4" customHeight="1" x14ac:dyDescent="0.3">
      <c r="A658" s="77"/>
      <c r="B658" s="45"/>
      <c r="C658" s="53">
        <v>26</v>
      </c>
      <c r="D658" s="249">
        <v>425</v>
      </c>
      <c r="E658" s="53"/>
      <c r="F658" s="53"/>
      <c r="G658" s="46"/>
      <c r="H658" s="46"/>
      <c r="I658" s="46"/>
      <c r="J658" s="46"/>
      <c r="K658" s="46"/>
      <c r="L658" s="42">
        <f>J658+I658+H658+G658+F658+E658+K658</f>
        <v>0</v>
      </c>
      <c r="M658" s="42">
        <f>L658*D658</f>
        <v>0</v>
      </c>
      <c r="N658" s="546"/>
      <c r="O658" s="5"/>
      <c r="P658"/>
      <c r="Q658" s="345"/>
      <c r="R658" s="466"/>
    </row>
    <row r="659" spans="1:18" ht="18" customHeight="1" x14ac:dyDescent="0.3">
      <c r="A659" s="77"/>
      <c r="B659" s="45"/>
      <c r="C659" s="405"/>
      <c r="D659" s="249">
        <v>0</v>
      </c>
      <c r="E659" s="46"/>
      <c r="F659" s="46"/>
      <c r="G659" s="46"/>
      <c r="H659" s="46"/>
      <c r="I659" s="46"/>
      <c r="J659" s="46"/>
      <c r="K659" s="46"/>
      <c r="L659" s="48"/>
      <c r="M659" s="48"/>
      <c r="N659" s="546"/>
      <c r="O659" s="5"/>
      <c r="P659"/>
      <c r="Q659" s="345"/>
      <c r="R659" s="466"/>
    </row>
    <row r="660" spans="1:18" ht="14.4" customHeight="1" thickBot="1" x14ac:dyDescent="0.35">
      <c r="A660" s="67"/>
      <c r="B660" s="68"/>
      <c r="C660" s="69"/>
      <c r="D660" s="249">
        <v>0</v>
      </c>
      <c r="E660" s="69"/>
      <c r="F660" s="69"/>
      <c r="G660" s="69"/>
      <c r="H660" s="69"/>
      <c r="I660" s="69"/>
      <c r="J660" s="69"/>
      <c r="K660" s="69"/>
      <c r="L660" s="71"/>
      <c r="M660" s="71"/>
      <c r="N660" s="546"/>
      <c r="O660" s="5"/>
      <c r="P660"/>
      <c r="Q660" s="345"/>
      <c r="R660" s="466"/>
    </row>
    <row r="661" spans="1:18" ht="14.4" customHeight="1" x14ac:dyDescent="0.3">
      <c r="A661" s="25" t="s">
        <v>248</v>
      </c>
      <c r="B661" s="26" t="s">
        <v>14</v>
      </c>
      <c r="C661" s="27"/>
      <c r="D661" s="249">
        <v>0</v>
      </c>
      <c r="E661" s="144" t="s">
        <v>184</v>
      </c>
      <c r="F661" s="46"/>
      <c r="G661" s="46"/>
      <c r="H661" s="46"/>
      <c r="I661" s="46"/>
      <c r="J661" s="46"/>
      <c r="K661" s="46"/>
      <c r="L661" s="35">
        <f>L663+L664+L665+L666+L667+L662</f>
        <v>0</v>
      </c>
      <c r="M661" s="36"/>
      <c r="N661" s="545"/>
      <c r="O661" s="5"/>
      <c r="P661"/>
      <c r="Q661" s="345"/>
      <c r="R661" s="466"/>
    </row>
    <row r="662" spans="1:18" ht="14.4" customHeight="1" x14ac:dyDescent="0.3">
      <c r="A662" s="38"/>
      <c r="B662" s="39"/>
      <c r="C662" s="53">
        <v>18</v>
      </c>
      <c r="D662" s="249">
        <v>335</v>
      </c>
      <c r="E662" s="158"/>
      <c r="F662" s="46"/>
      <c r="G662" s="46"/>
      <c r="H662" s="46"/>
      <c r="I662" s="46"/>
      <c r="J662" s="46"/>
      <c r="K662" s="46"/>
      <c r="L662" s="42">
        <f>J662+I662+H662+G662+F662+E662+K662</f>
        <v>0</v>
      </c>
      <c r="M662" s="42">
        <f>L662*D662</f>
        <v>0</v>
      </c>
      <c r="N662" s="546"/>
      <c r="O662" s="5"/>
      <c r="P662"/>
      <c r="Q662" s="345"/>
      <c r="R662" s="466"/>
    </row>
    <row r="663" spans="1:18" ht="14.4" customHeight="1" x14ac:dyDescent="0.3">
      <c r="A663" s="77"/>
      <c r="B663" s="39"/>
      <c r="C663" s="53">
        <v>20</v>
      </c>
      <c r="D663" s="249">
        <v>335</v>
      </c>
      <c r="E663" s="53"/>
      <c r="F663" s="46"/>
      <c r="G663" s="46"/>
      <c r="H663" s="46"/>
      <c r="I663" s="46"/>
      <c r="J663" s="46"/>
      <c r="K663" s="46"/>
      <c r="L663" s="42">
        <f>J663+I663+H663+G663+F663+E663+K663</f>
        <v>0</v>
      </c>
      <c r="M663" s="42">
        <f>L663*D663</f>
        <v>0</v>
      </c>
      <c r="N663" s="546"/>
      <c r="O663" s="5"/>
      <c r="P663"/>
      <c r="Q663" s="345"/>
      <c r="R663" s="466"/>
    </row>
    <row r="664" spans="1:18" ht="16.5" customHeight="1" x14ac:dyDescent="0.3">
      <c r="A664" s="77"/>
      <c r="B664" s="39"/>
      <c r="C664" s="53">
        <v>22</v>
      </c>
      <c r="D664" s="249">
        <v>355</v>
      </c>
      <c r="E664" s="53"/>
      <c r="F664" s="46"/>
      <c r="G664" s="46"/>
      <c r="H664" s="46"/>
      <c r="I664" s="46"/>
      <c r="J664" s="46"/>
      <c r="K664" s="46"/>
      <c r="L664" s="42">
        <f>J664+I664+H664+G664+F664+E664+K664</f>
        <v>0</v>
      </c>
      <c r="M664" s="42">
        <f>L664*D664</f>
        <v>0</v>
      </c>
      <c r="N664" s="546"/>
      <c r="O664" s="5"/>
      <c r="P664"/>
      <c r="Q664" s="345"/>
      <c r="R664" s="466"/>
    </row>
    <row r="665" spans="1:18" ht="14.4" customHeight="1" x14ac:dyDescent="0.3">
      <c r="A665" s="77"/>
      <c r="B665" s="39"/>
      <c r="C665" s="53">
        <v>24</v>
      </c>
      <c r="D665" s="249">
        <v>380</v>
      </c>
      <c r="E665" s="53"/>
      <c r="F665" s="46"/>
      <c r="G665" s="46"/>
      <c r="H665" s="46"/>
      <c r="I665" s="46"/>
      <c r="J665" s="46"/>
      <c r="K665" s="46"/>
      <c r="L665" s="42">
        <f>J665+I665+H665+G665+F665+E665+K665</f>
        <v>0</v>
      </c>
      <c r="M665" s="42">
        <f>L665*D665</f>
        <v>0</v>
      </c>
      <c r="N665" s="546"/>
      <c r="O665" s="5"/>
      <c r="P665"/>
      <c r="Q665" s="345"/>
      <c r="R665" s="466"/>
    </row>
    <row r="666" spans="1:18" ht="14.4" customHeight="1" x14ac:dyDescent="0.3">
      <c r="A666" s="77"/>
      <c r="B666" s="45"/>
      <c r="C666" s="53">
        <v>26</v>
      </c>
      <c r="D666" s="249">
        <v>405</v>
      </c>
      <c r="E666" s="53"/>
      <c r="F666" s="46"/>
      <c r="G666" s="46"/>
      <c r="H666" s="46"/>
      <c r="I666" s="46"/>
      <c r="J666" s="46"/>
      <c r="K666" s="46"/>
      <c r="L666" s="42">
        <f>J666+I666+H666+G666+F666+E666+K666</f>
        <v>0</v>
      </c>
      <c r="M666" s="42">
        <f>L666*D666</f>
        <v>0</v>
      </c>
      <c r="N666" s="546"/>
      <c r="O666" s="5"/>
      <c r="P666"/>
      <c r="Q666" s="345"/>
      <c r="R666" s="466"/>
    </row>
    <row r="667" spans="1:18" ht="14.4" customHeight="1" x14ac:dyDescent="0.3">
      <c r="A667" s="77"/>
      <c r="B667" s="45"/>
      <c r="C667" s="405"/>
      <c r="D667" s="405"/>
      <c r="E667" s="46"/>
      <c r="F667" s="46"/>
      <c r="G667" s="46"/>
      <c r="H667" s="46"/>
      <c r="I667" s="46"/>
      <c r="J667" s="46"/>
      <c r="K667" s="46"/>
      <c r="L667" s="48"/>
      <c r="M667" s="48"/>
      <c r="N667" s="546"/>
      <c r="O667" s="5"/>
      <c r="P667"/>
      <c r="Q667" s="345"/>
      <c r="R667" s="466"/>
    </row>
    <row r="668" spans="1:18" ht="15" customHeight="1" thickBot="1" x14ac:dyDescent="0.35">
      <c r="A668" s="67"/>
      <c r="B668" s="68"/>
      <c r="C668" s="69"/>
      <c r="D668" s="69"/>
      <c r="E668" s="69"/>
      <c r="F668" s="69"/>
      <c r="G668" s="69"/>
      <c r="H668" s="69"/>
      <c r="I668" s="69"/>
      <c r="J668" s="69"/>
      <c r="K668" s="69"/>
      <c r="L668" s="71"/>
      <c r="M668" s="71"/>
      <c r="N668" s="547"/>
      <c r="O668" s="5"/>
      <c r="P668"/>
      <c r="Q668" s="345"/>
      <c r="R668" s="466"/>
    </row>
    <row r="669" spans="1:18" ht="14.4" customHeight="1" x14ac:dyDescent="0.3">
      <c r="A669" s="25" t="s">
        <v>565</v>
      </c>
      <c r="B669" s="26" t="s">
        <v>249</v>
      </c>
      <c r="C669" s="27"/>
      <c r="D669" s="249">
        <v>0</v>
      </c>
      <c r="E669" s="144" t="s">
        <v>49</v>
      </c>
      <c r="F669" s="144" t="s">
        <v>16</v>
      </c>
      <c r="G669" s="46"/>
      <c r="H669" s="46"/>
      <c r="I669" s="46"/>
      <c r="J669" s="46"/>
      <c r="K669" s="46"/>
      <c r="L669" s="35">
        <f>L671+L672+L673+L674+L675+L670</f>
        <v>0</v>
      </c>
      <c r="M669" s="36"/>
      <c r="N669" s="546"/>
      <c r="O669" s="5"/>
      <c r="P669"/>
      <c r="Q669" s="345"/>
      <c r="R669" s="466"/>
    </row>
    <row r="670" spans="1:18" ht="14.4" customHeight="1" x14ac:dyDescent="0.3">
      <c r="A670" s="38"/>
      <c r="B670" s="39"/>
      <c r="C670" s="53">
        <v>18</v>
      </c>
      <c r="D670" s="249">
        <v>365</v>
      </c>
      <c r="E670" s="158"/>
      <c r="F670" s="158"/>
      <c r="G670" s="46"/>
      <c r="H670" s="46"/>
      <c r="I670" s="46"/>
      <c r="J670" s="46"/>
      <c r="K670" s="46"/>
      <c r="L670" s="42">
        <f>J670+I670+H670+G670+F670+E670+K670</f>
        <v>0</v>
      </c>
      <c r="M670" s="42">
        <f>L670*D670</f>
        <v>0</v>
      </c>
      <c r="N670" s="546"/>
      <c r="O670" s="5"/>
      <c r="P670"/>
      <c r="Q670" s="345"/>
      <c r="R670" s="466"/>
    </row>
    <row r="671" spans="1:18" ht="14.4" customHeight="1" x14ac:dyDescent="0.3">
      <c r="A671" s="77"/>
      <c r="B671" s="39"/>
      <c r="C671" s="53">
        <v>20</v>
      </c>
      <c r="D671" s="249">
        <v>365</v>
      </c>
      <c r="E671" s="53"/>
      <c r="F671" s="53"/>
      <c r="G671" s="46"/>
      <c r="H671" s="46"/>
      <c r="I671" s="46"/>
      <c r="J671" s="46"/>
      <c r="K671" s="46"/>
      <c r="L671" s="42">
        <f>J671+I671+H671+G671+F671+E671+K671</f>
        <v>0</v>
      </c>
      <c r="M671" s="42">
        <f>L671*D671</f>
        <v>0</v>
      </c>
      <c r="N671" s="546"/>
      <c r="O671" s="5"/>
      <c r="P671"/>
      <c r="Q671" s="345"/>
      <c r="R671" s="466"/>
    </row>
    <row r="672" spans="1:18" ht="14.4" customHeight="1" x14ac:dyDescent="0.3">
      <c r="A672" s="77"/>
      <c r="B672" s="39"/>
      <c r="C672" s="53">
        <v>22</v>
      </c>
      <c r="D672" s="249">
        <v>385</v>
      </c>
      <c r="E672" s="53"/>
      <c r="F672" s="53"/>
      <c r="G672" s="46"/>
      <c r="H672" s="46"/>
      <c r="I672" s="46"/>
      <c r="J672" s="46"/>
      <c r="K672" s="46"/>
      <c r="L672" s="42">
        <f>J672+I672+H672+G672+F672+E672+K672</f>
        <v>0</v>
      </c>
      <c r="M672" s="42">
        <f>L672*D672</f>
        <v>0</v>
      </c>
      <c r="N672" s="546"/>
      <c r="O672" s="5"/>
      <c r="P672"/>
      <c r="Q672" s="345"/>
      <c r="R672" s="466"/>
    </row>
    <row r="673" spans="1:26" ht="16.5" customHeight="1" x14ac:dyDescent="0.3">
      <c r="A673" s="77"/>
      <c r="B673" s="39"/>
      <c r="C673" s="53">
        <v>24</v>
      </c>
      <c r="D673" s="249">
        <v>410</v>
      </c>
      <c r="E673" s="53"/>
      <c r="F673" s="53"/>
      <c r="G673" s="46"/>
      <c r="H673" s="46"/>
      <c r="I673" s="46"/>
      <c r="J673" s="46"/>
      <c r="K673" s="46"/>
      <c r="L673" s="42">
        <f>J673+I673+H673+G673+F673+E673+K673</f>
        <v>0</v>
      </c>
      <c r="M673" s="42">
        <f>L673*D673</f>
        <v>0</v>
      </c>
      <c r="N673" s="546"/>
      <c r="O673" s="5"/>
      <c r="P673"/>
      <c r="Q673" s="345"/>
      <c r="R673" s="466"/>
    </row>
    <row r="674" spans="1:26" ht="13.2" customHeight="1" x14ac:dyDescent="0.3">
      <c r="A674" s="77"/>
      <c r="B674" s="45"/>
      <c r="C674" s="53">
        <v>26</v>
      </c>
      <c r="D674" s="249">
        <v>430</v>
      </c>
      <c r="E674" s="53"/>
      <c r="F674" s="53"/>
      <c r="G674" s="46"/>
      <c r="H674" s="46"/>
      <c r="I674" s="46"/>
      <c r="J674" s="46"/>
      <c r="K674" s="46"/>
      <c r="L674" s="42">
        <f>J674+I674+H674+G674+F674+E674+K674</f>
        <v>0</v>
      </c>
      <c r="M674" s="42">
        <f>L674*D674</f>
        <v>0</v>
      </c>
      <c r="N674" s="546"/>
      <c r="O674" s="5"/>
      <c r="P674"/>
      <c r="Q674" s="345"/>
      <c r="R674" s="471"/>
      <c r="S674" s="4"/>
      <c r="T674" s="4"/>
      <c r="U674" s="4"/>
      <c r="V674" s="4"/>
      <c r="W674" s="4"/>
      <c r="X674" s="4"/>
      <c r="Y674" s="4"/>
      <c r="Z674" s="4"/>
    </row>
    <row r="675" spans="1:26" ht="14.4" customHeight="1" x14ac:dyDescent="0.3">
      <c r="A675" s="77"/>
      <c r="B675" s="45"/>
      <c r="C675" s="405"/>
      <c r="D675" s="405"/>
      <c r="E675" s="46"/>
      <c r="F675" s="46"/>
      <c r="G675" s="46"/>
      <c r="H675" s="46"/>
      <c r="I675" s="46"/>
      <c r="J675" s="46"/>
      <c r="K675" s="46"/>
      <c r="L675" s="48"/>
      <c r="M675" s="48"/>
      <c r="N675" s="546"/>
      <c r="O675" s="5"/>
      <c r="P675"/>
      <c r="Q675" s="345"/>
      <c r="R675" s="471"/>
      <c r="S675" s="4"/>
      <c r="T675" s="4"/>
      <c r="U675" s="4"/>
      <c r="V675" s="4"/>
      <c r="W675" s="4"/>
      <c r="X675" s="4"/>
      <c r="Y675" s="4"/>
      <c r="Z675" s="4"/>
    </row>
    <row r="676" spans="1:26" ht="16.5" customHeight="1" thickBot="1" x14ac:dyDescent="0.35">
      <c r="A676" s="67"/>
      <c r="B676" s="68"/>
      <c r="C676" s="69"/>
      <c r="D676" s="69"/>
      <c r="E676" s="69"/>
      <c r="F676" s="69"/>
      <c r="G676" s="69"/>
      <c r="H676" s="69"/>
      <c r="I676" s="69"/>
      <c r="J676" s="69"/>
      <c r="K676" s="69"/>
      <c r="L676" s="71"/>
      <c r="M676" s="71"/>
      <c r="N676" s="547"/>
      <c r="O676" s="5"/>
      <c r="P676"/>
      <c r="Q676" s="345"/>
      <c r="R676" s="471"/>
      <c r="S676" s="4"/>
      <c r="T676" s="4"/>
      <c r="U676" s="4"/>
      <c r="V676" s="4"/>
      <c r="W676" s="4"/>
      <c r="X676" s="4"/>
      <c r="Y676" s="4"/>
      <c r="Z676" s="4"/>
    </row>
    <row r="677" spans="1:26" ht="16.5" customHeight="1" x14ac:dyDescent="0.3">
      <c r="A677" s="25" t="s">
        <v>566</v>
      </c>
      <c r="B677" s="26" t="s">
        <v>47</v>
      </c>
      <c r="C677" s="27"/>
      <c r="D677" s="249">
        <v>0</v>
      </c>
      <c r="E677" s="144" t="s">
        <v>49</v>
      </c>
      <c r="F677" s="75"/>
      <c r="G677" s="75"/>
      <c r="H677" s="75"/>
      <c r="I677" s="75"/>
      <c r="J677" s="75"/>
      <c r="K677" s="75"/>
      <c r="L677" s="35">
        <f>L679+L680+L681+L682+L683+L678</f>
        <v>0</v>
      </c>
      <c r="M677" s="36"/>
      <c r="N677"/>
      <c r="O677" s="5"/>
      <c r="P677"/>
      <c r="Q677" s="345"/>
      <c r="R677" s="471"/>
      <c r="S677" s="4"/>
      <c r="T677" s="4"/>
      <c r="U677" s="4"/>
      <c r="V677" s="4"/>
      <c r="W677" s="4"/>
      <c r="X677" s="4"/>
      <c r="Y677" s="4"/>
      <c r="Z677" s="4"/>
    </row>
    <row r="678" spans="1:26" ht="16.5" customHeight="1" x14ac:dyDescent="0.3">
      <c r="A678" s="38"/>
      <c r="B678" s="39"/>
      <c r="C678" s="53">
        <v>18</v>
      </c>
      <c r="D678" s="249">
        <v>291</v>
      </c>
      <c r="E678" s="46"/>
      <c r="F678" s="46"/>
      <c r="G678" s="46"/>
      <c r="H678" s="46"/>
      <c r="I678" s="46"/>
      <c r="J678" s="46"/>
      <c r="K678" s="46"/>
      <c r="L678" s="42">
        <f>J678+I678+H678+G678+F678+E678+K678</f>
        <v>0</v>
      </c>
      <c r="M678" s="42">
        <f>L678*D678</f>
        <v>0</v>
      </c>
      <c r="N678"/>
      <c r="O678" s="5"/>
      <c r="P678"/>
      <c r="Q678" s="345"/>
      <c r="R678" s="471"/>
      <c r="S678" s="4"/>
      <c r="T678" s="4"/>
      <c r="U678" s="4"/>
      <c r="V678" s="4"/>
      <c r="W678" s="4"/>
      <c r="X678" s="4"/>
      <c r="Y678" s="4"/>
      <c r="Z678" s="4"/>
    </row>
    <row r="679" spans="1:26" ht="16.5" customHeight="1" x14ac:dyDescent="0.3">
      <c r="A679" s="77"/>
      <c r="B679" s="39"/>
      <c r="C679" s="53">
        <v>20</v>
      </c>
      <c r="D679" s="249">
        <v>291</v>
      </c>
      <c r="E679" s="46"/>
      <c r="F679" s="46"/>
      <c r="G679" s="46"/>
      <c r="H679" s="46"/>
      <c r="I679" s="46"/>
      <c r="J679" s="46"/>
      <c r="K679" s="46"/>
      <c r="L679" s="42">
        <f>J679+I679+H679+G679+F679+E679+K679</f>
        <v>0</v>
      </c>
      <c r="M679" s="42">
        <f>L679*D679</f>
        <v>0</v>
      </c>
      <c r="N679"/>
      <c r="O679" s="5"/>
      <c r="P679"/>
      <c r="Q679" s="345"/>
      <c r="R679" s="471"/>
      <c r="S679" s="4"/>
      <c r="T679" s="4"/>
      <c r="U679" s="4"/>
      <c r="V679" s="4"/>
      <c r="W679" s="4"/>
      <c r="X679" s="4"/>
      <c r="Y679" s="4"/>
      <c r="Z679" s="4"/>
    </row>
    <row r="680" spans="1:26" ht="16.5" customHeight="1" x14ac:dyDescent="0.3">
      <c r="A680" s="77"/>
      <c r="B680" s="39"/>
      <c r="C680" s="53">
        <v>22</v>
      </c>
      <c r="D680" s="249">
        <v>317</v>
      </c>
      <c r="E680" s="46"/>
      <c r="F680" s="46"/>
      <c r="G680" s="46"/>
      <c r="H680" s="46"/>
      <c r="I680" s="46"/>
      <c r="J680" s="46"/>
      <c r="K680" s="46"/>
      <c r="L680" s="42">
        <f>J680+I680+H680+G680+F680+E680+K680</f>
        <v>0</v>
      </c>
      <c r="M680" s="42">
        <f>L680*D680</f>
        <v>0</v>
      </c>
      <c r="N680"/>
      <c r="O680" s="5"/>
      <c r="P680"/>
      <c r="Q680" s="345"/>
      <c r="R680" s="471"/>
      <c r="S680" s="4"/>
      <c r="T680" s="4"/>
      <c r="U680" s="4"/>
      <c r="V680" s="4"/>
      <c r="W680" s="4"/>
      <c r="X680" s="4"/>
      <c r="Y680" s="4"/>
      <c r="Z680" s="4"/>
    </row>
    <row r="681" spans="1:26" ht="16.5" customHeight="1" x14ac:dyDescent="0.3">
      <c r="A681" s="77"/>
      <c r="B681" s="39"/>
      <c r="C681" s="53">
        <v>24</v>
      </c>
      <c r="D681" s="249">
        <v>317</v>
      </c>
      <c r="E681" s="46"/>
      <c r="F681" s="46"/>
      <c r="G681" s="46"/>
      <c r="H681" s="46"/>
      <c r="I681" s="46"/>
      <c r="J681" s="46"/>
      <c r="K681" s="46"/>
      <c r="L681" s="42">
        <f>J681+I681+H681+G681+F681+E681+K681</f>
        <v>0</v>
      </c>
      <c r="M681" s="42">
        <f t="shared" ref="M681:M682" si="1">L681*D681</f>
        <v>0</v>
      </c>
      <c r="N681"/>
      <c r="O681" s="5"/>
      <c r="P681"/>
      <c r="Q681" s="345"/>
      <c r="R681" s="471"/>
      <c r="S681" s="4"/>
      <c r="T681" s="4"/>
      <c r="U681" s="4"/>
      <c r="V681" s="4"/>
      <c r="W681" s="4"/>
      <c r="X681" s="4"/>
      <c r="Y681" s="4"/>
      <c r="Z681" s="4"/>
    </row>
    <row r="682" spans="1:26" ht="16.5" customHeight="1" x14ac:dyDescent="0.3">
      <c r="A682" s="77"/>
      <c r="B682" s="45"/>
      <c r="C682" s="53">
        <v>26</v>
      </c>
      <c r="D682" s="249">
        <v>344</v>
      </c>
      <c r="E682" s="53"/>
      <c r="F682" s="46"/>
      <c r="G682" s="46"/>
      <c r="H682" s="46"/>
      <c r="I682" s="46"/>
      <c r="J682" s="46"/>
      <c r="K682" s="46"/>
      <c r="L682" s="42">
        <f>J682+I682+H682+G682+F682+E682+K682</f>
        <v>0</v>
      </c>
      <c r="M682" s="42">
        <f t="shared" si="1"/>
        <v>0</v>
      </c>
      <c r="N682" s="534">
        <v>-0.2</v>
      </c>
      <c r="O682" s="5"/>
      <c r="P682"/>
      <c r="Q682" s="345"/>
      <c r="R682" s="471"/>
      <c r="S682" s="4"/>
      <c r="T682" s="4"/>
      <c r="U682" s="4"/>
      <c r="V682" s="4"/>
      <c r="W682" s="4"/>
      <c r="X682" s="4"/>
      <c r="Y682" s="4"/>
      <c r="Z682" s="4"/>
    </row>
    <row r="683" spans="1:26" ht="13.5" customHeight="1" thickBot="1" x14ac:dyDescent="0.35">
      <c r="A683" s="67"/>
      <c r="B683" s="68"/>
      <c r="C683" s="436"/>
      <c r="D683" s="249">
        <v>0</v>
      </c>
      <c r="E683" s="69"/>
      <c r="F683" s="69"/>
      <c r="G683" s="69"/>
      <c r="H683" s="69"/>
      <c r="I683" s="69"/>
      <c r="J683" s="69"/>
      <c r="K683" s="69"/>
      <c r="L683" s="71"/>
      <c r="M683" s="71"/>
      <c r="N683"/>
      <c r="O683" s="5"/>
      <c r="P683"/>
      <c r="Q683" s="345"/>
      <c r="R683" s="471"/>
      <c r="S683" s="4"/>
      <c r="T683" s="4"/>
      <c r="U683" s="4"/>
      <c r="V683" s="4"/>
      <c r="W683" s="4"/>
      <c r="X683" s="4"/>
      <c r="Y683" s="4"/>
      <c r="Z683" s="4"/>
    </row>
    <row r="684" spans="1:26" ht="13.5" customHeight="1" x14ac:dyDescent="0.3">
      <c r="A684" s="38" t="s">
        <v>564</v>
      </c>
      <c r="B684" s="39" t="s">
        <v>14</v>
      </c>
      <c r="C684" s="53"/>
      <c r="D684" s="249">
        <v>0</v>
      </c>
      <c r="E684" s="237" t="s">
        <v>16</v>
      </c>
      <c r="F684" s="237" t="s">
        <v>49</v>
      </c>
      <c r="G684" s="46"/>
      <c r="H684" s="46"/>
      <c r="I684" s="46"/>
      <c r="J684" s="46"/>
      <c r="K684" s="46"/>
      <c r="L684" s="88">
        <f>L685+L686+L687+L688+L689</f>
        <v>0</v>
      </c>
      <c r="M684" s="42"/>
      <c r="N684"/>
      <c r="O684" s="5"/>
      <c r="P684"/>
      <c r="Q684" s="345"/>
      <c r="R684" s="471"/>
      <c r="S684" s="4"/>
      <c r="T684" s="4"/>
      <c r="U684" s="4"/>
      <c r="V684" s="4"/>
      <c r="W684" s="4"/>
      <c r="X684" s="4"/>
      <c r="Y684" s="4"/>
      <c r="Z684" s="4"/>
    </row>
    <row r="685" spans="1:26" ht="13.5" customHeight="1" x14ac:dyDescent="0.3">
      <c r="A685" s="77"/>
      <c r="B685" s="39"/>
      <c r="C685" s="53">
        <v>18</v>
      </c>
      <c r="D685" s="249">
        <v>325</v>
      </c>
      <c r="E685" s="158"/>
      <c r="F685" s="158"/>
      <c r="G685" s="46"/>
      <c r="H685" s="46"/>
      <c r="I685" s="46"/>
      <c r="J685" s="46"/>
      <c r="K685" s="46"/>
      <c r="L685" s="42">
        <f>J685+I685+H685+G685+F685+E685+K685</f>
        <v>0</v>
      </c>
      <c r="M685" s="42">
        <f>L685*D685</f>
        <v>0</v>
      </c>
      <c r="N685"/>
      <c r="O685" s="5"/>
      <c r="P685"/>
      <c r="Q685" s="345"/>
      <c r="R685" s="471"/>
      <c r="S685" s="4"/>
      <c r="T685" s="4"/>
      <c r="U685" s="4"/>
      <c r="V685" s="4"/>
      <c r="W685" s="4"/>
      <c r="X685" s="4"/>
      <c r="Y685" s="4"/>
      <c r="Z685" s="4"/>
    </row>
    <row r="686" spans="1:26" ht="13.5" customHeight="1" x14ac:dyDescent="0.3">
      <c r="A686" s="77"/>
      <c r="B686" s="39"/>
      <c r="C686" s="53">
        <v>20</v>
      </c>
      <c r="D686" s="249">
        <v>325</v>
      </c>
      <c r="E686" s="53"/>
      <c r="F686" s="53"/>
      <c r="G686" s="46"/>
      <c r="H686" s="46"/>
      <c r="I686" s="46"/>
      <c r="J686" s="46"/>
      <c r="K686" s="46"/>
      <c r="L686" s="42">
        <f>J686+I686+H686+G686+F686+E686+K686</f>
        <v>0</v>
      </c>
      <c r="M686" s="42">
        <f>L686*D686</f>
        <v>0</v>
      </c>
      <c r="N686"/>
      <c r="O686" s="5"/>
      <c r="P686"/>
      <c r="Q686" s="345"/>
      <c r="R686" s="471"/>
      <c r="S686" s="4"/>
      <c r="T686" s="4"/>
      <c r="U686" s="4"/>
      <c r="V686" s="4"/>
      <c r="W686" s="4"/>
      <c r="X686" s="4"/>
      <c r="Y686" s="4"/>
      <c r="Z686" s="4"/>
    </row>
    <row r="687" spans="1:26" ht="13.5" customHeight="1" x14ac:dyDescent="0.3">
      <c r="A687" s="77"/>
      <c r="B687" s="39"/>
      <c r="C687" s="53">
        <v>22</v>
      </c>
      <c r="D687" s="249">
        <v>345</v>
      </c>
      <c r="E687" s="53"/>
      <c r="F687" s="53"/>
      <c r="G687" s="46"/>
      <c r="H687" s="46"/>
      <c r="I687" s="46"/>
      <c r="J687" s="46"/>
      <c r="K687" s="46"/>
      <c r="L687" s="42">
        <f>J687+I687+H687+G687+F687+E687+K687</f>
        <v>0</v>
      </c>
      <c r="M687" s="42">
        <f>L687*D687</f>
        <v>0</v>
      </c>
      <c r="N687"/>
      <c r="O687" s="5"/>
      <c r="P687"/>
      <c r="Q687" s="345"/>
      <c r="R687" s="471"/>
      <c r="S687" s="4"/>
      <c r="T687" s="4"/>
      <c r="U687" s="4"/>
      <c r="V687" s="4"/>
      <c r="W687" s="4"/>
      <c r="X687" s="4"/>
      <c r="Y687" s="4"/>
      <c r="Z687" s="4"/>
    </row>
    <row r="688" spans="1:26" ht="13.5" customHeight="1" x14ac:dyDescent="0.3">
      <c r="A688" s="77"/>
      <c r="B688" s="39"/>
      <c r="C688" s="53">
        <v>24</v>
      </c>
      <c r="D688" s="249">
        <v>365</v>
      </c>
      <c r="E688" s="53"/>
      <c r="F688" s="53"/>
      <c r="G688" s="46"/>
      <c r="H688" s="46"/>
      <c r="I688" s="46"/>
      <c r="J688" s="46"/>
      <c r="K688" s="46"/>
      <c r="L688" s="42">
        <f>J688+I688+H688+G688+F688+E688+K688</f>
        <v>0</v>
      </c>
      <c r="M688" s="42">
        <f>L688*D688</f>
        <v>0</v>
      </c>
      <c r="N688"/>
      <c r="O688" s="5"/>
      <c r="P688"/>
      <c r="Q688" s="345"/>
      <c r="R688" s="471"/>
      <c r="S688" s="4"/>
      <c r="T688" s="4"/>
      <c r="U688" s="4"/>
      <c r="V688" s="4"/>
      <c r="W688" s="4"/>
      <c r="X688" s="4"/>
      <c r="Y688" s="4"/>
      <c r="Z688" s="4"/>
    </row>
    <row r="689" spans="1:26" ht="13.5" customHeight="1" x14ac:dyDescent="0.3">
      <c r="A689" s="77"/>
      <c r="B689" s="39"/>
      <c r="C689" s="53">
        <v>26</v>
      </c>
      <c r="D689" s="249">
        <v>385</v>
      </c>
      <c r="E689" s="53"/>
      <c r="F689" s="53"/>
      <c r="G689" s="46"/>
      <c r="H689" s="46"/>
      <c r="I689" s="46"/>
      <c r="J689" s="46"/>
      <c r="K689" s="46"/>
      <c r="L689" s="42">
        <f>J689+I689+H689+G689+F689+E689+K689</f>
        <v>0</v>
      </c>
      <c r="M689" s="42">
        <f>L689*D689</f>
        <v>0</v>
      </c>
      <c r="N689"/>
      <c r="O689" s="5"/>
      <c r="P689"/>
      <c r="Q689" s="345"/>
      <c r="R689" s="471"/>
      <c r="S689" s="4"/>
      <c r="T689" s="4"/>
      <c r="U689" s="4"/>
      <c r="V689" s="4"/>
      <c r="W689" s="4"/>
      <c r="X689" s="4"/>
      <c r="Y689" s="4"/>
      <c r="Z689" s="4"/>
    </row>
    <row r="690" spans="1:26" ht="13.5" customHeight="1" thickBot="1" x14ac:dyDescent="0.35">
      <c r="A690" s="77" t="s">
        <v>420</v>
      </c>
      <c r="B690" s="45"/>
      <c r="C690" s="405"/>
      <c r="D690" s="405"/>
      <c r="E690" s="46"/>
      <c r="F690" s="46"/>
      <c r="G690" s="46"/>
      <c r="H690" s="46"/>
      <c r="I690" s="46"/>
      <c r="J690" s="46"/>
      <c r="K690" s="46"/>
      <c r="L690" s="48"/>
      <c r="M690" s="48"/>
      <c r="N690"/>
      <c r="O690" s="5"/>
      <c r="P690"/>
      <c r="Q690" s="345"/>
      <c r="R690" s="471"/>
      <c r="S690" s="4"/>
      <c r="T690" s="4"/>
      <c r="U690" s="4"/>
      <c r="V690" s="4"/>
      <c r="W690" s="4"/>
      <c r="X690" s="4"/>
      <c r="Y690" s="4"/>
      <c r="Z690" s="4"/>
    </row>
    <row r="691" spans="1:26" ht="13.5" customHeight="1" x14ac:dyDescent="0.3">
      <c r="A691" s="25" t="s">
        <v>560</v>
      </c>
      <c r="B691" s="26" t="s">
        <v>14</v>
      </c>
      <c r="C691" s="27"/>
      <c r="D691" s="251">
        <v>0</v>
      </c>
      <c r="E691" s="144" t="s">
        <v>379</v>
      </c>
      <c r="F691" s="144" t="s">
        <v>378</v>
      </c>
      <c r="G691" s="75"/>
      <c r="H691" s="75"/>
      <c r="I691" s="75"/>
      <c r="J691" s="75"/>
      <c r="K691" s="75"/>
      <c r="L691" s="35">
        <f>L692+L693+L694+L695+L696</f>
        <v>0</v>
      </c>
      <c r="M691" s="36"/>
      <c r="N691"/>
      <c r="O691" s="5"/>
      <c r="P691"/>
      <c r="Q691" s="345"/>
      <c r="R691" s="471"/>
      <c r="S691" s="4"/>
      <c r="T691" s="4"/>
      <c r="U691" s="4"/>
      <c r="V691" s="4"/>
      <c r="W691" s="4"/>
      <c r="X691" s="4"/>
      <c r="Y691" s="4"/>
      <c r="Z691" s="4"/>
    </row>
    <row r="692" spans="1:26" ht="13.5" customHeight="1" x14ac:dyDescent="0.3">
      <c r="A692" s="77"/>
      <c r="B692" s="39"/>
      <c r="C692" s="53">
        <v>18</v>
      </c>
      <c r="D692" s="472">
        <v>310</v>
      </c>
      <c r="E692" s="158"/>
      <c r="F692" s="158"/>
      <c r="G692" s="46"/>
      <c r="H692" s="46"/>
      <c r="I692" s="46"/>
      <c r="J692" s="46"/>
      <c r="K692" s="46"/>
      <c r="L692" s="42">
        <f>J692+I692+H692+G692+F692+E692+K692</f>
        <v>0</v>
      </c>
      <c r="M692" s="42">
        <f>L692*D692</f>
        <v>0</v>
      </c>
      <c r="N692"/>
      <c r="O692" s="5"/>
      <c r="P692"/>
      <c r="Q692" s="345"/>
      <c r="R692" s="471"/>
      <c r="S692" s="4"/>
      <c r="T692" s="4"/>
      <c r="U692" s="4"/>
      <c r="V692" s="4"/>
      <c r="W692" s="4"/>
      <c r="X692" s="4"/>
      <c r="Y692" s="4"/>
      <c r="Z692" s="4"/>
    </row>
    <row r="693" spans="1:26" ht="13.5" customHeight="1" x14ac:dyDescent="0.3">
      <c r="A693" s="77"/>
      <c r="B693" s="39"/>
      <c r="C693" s="53">
        <v>20</v>
      </c>
      <c r="D693" s="472">
        <v>310</v>
      </c>
      <c r="E693" s="53"/>
      <c r="F693" s="53"/>
      <c r="G693" s="46"/>
      <c r="H693" s="46"/>
      <c r="I693" s="46"/>
      <c r="J693" s="46"/>
      <c r="K693" s="46"/>
      <c r="L693" s="42">
        <f>J693+I693+H693+G693+F693+E693+K693</f>
        <v>0</v>
      </c>
      <c r="M693" s="42">
        <f>L693*D693</f>
        <v>0</v>
      </c>
      <c r="N693"/>
      <c r="O693" s="5"/>
      <c r="P693"/>
      <c r="Q693" s="345"/>
      <c r="R693" s="471"/>
      <c r="S693" s="4"/>
      <c r="T693" s="4"/>
      <c r="U693" s="4"/>
      <c r="V693" s="4"/>
      <c r="W693" s="4"/>
      <c r="X693" s="4"/>
      <c r="Y693" s="4"/>
      <c r="Z693" s="4"/>
    </row>
    <row r="694" spans="1:26" ht="13.5" customHeight="1" x14ac:dyDescent="0.3">
      <c r="A694" s="77"/>
      <c r="B694" s="39"/>
      <c r="C694" s="53">
        <v>22</v>
      </c>
      <c r="D694" s="472">
        <v>330</v>
      </c>
      <c r="E694" s="53"/>
      <c r="F694" s="53"/>
      <c r="G694" s="46"/>
      <c r="H694" s="46"/>
      <c r="I694" s="46"/>
      <c r="J694" s="46"/>
      <c r="K694" s="46"/>
      <c r="L694" s="42">
        <f>J694+I694+H694+G694+F694+E694+K694</f>
        <v>0</v>
      </c>
      <c r="M694" s="42">
        <f>L694*D694</f>
        <v>0</v>
      </c>
      <c r="N694"/>
      <c r="O694" s="5"/>
      <c r="P694"/>
      <c r="Q694" s="345"/>
      <c r="R694" s="471"/>
      <c r="S694" s="4"/>
      <c r="T694" s="4"/>
      <c r="U694" s="4"/>
      <c r="V694" s="4"/>
      <c r="W694" s="4"/>
      <c r="X694" s="4"/>
      <c r="Y694" s="4"/>
      <c r="Z694" s="4"/>
    </row>
    <row r="695" spans="1:26" ht="13.5" customHeight="1" x14ac:dyDescent="0.3">
      <c r="A695" s="77"/>
      <c r="B695" s="39"/>
      <c r="C695" s="53">
        <v>24</v>
      </c>
      <c r="D695" s="472">
        <v>350</v>
      </c>
      <c r="E695" s="53"/>
      <c r="F695" s="53"/>
      <c r="G695" s="46"/>
      <c r="H695" s="46"/>
      <c r="I695" s="46"/>
      <c r="J695" s="46"/>
      <c r="K695" s="46"/>
      <c r="L695" s="42">
        <f>J695+I695+H695+G695+F695+E695+K695</f>
        <v>0</v>
      </c>
      <c r="M695" s="42">
        <f>L695*D695</f>
        <v>0</v>
      </c>
      <c r="N695"/>
      <c r="O695" s="5"/>
      <c r="P695"/>
      <c r="Q695" s="345"/>
      <c r="R695" s="471"/>
      <c r="S695" s="4"/>
      <c r="T695" s="4"/>
      <c r="U695" s="4"/>
      <c r="V695" s="4"/>
      <c r="W695" s="4"/>
      <c r="X695" s="4"/>
      <c r="Y695" s="4"/>
      <c r="Z695" s="4"/>
    </row>
    <row r="696" spans="1:26" ht="13.5" customHeight="1" x14ac:dyDescent="0.3">
      <c r="A696" s="77"/>
      <c r="B696" s="39"/>
      <c r="C696" s="53">
        <v>26</v>
      </c>
      <c r="D696" s="472">
        <v>370</v>
      </c>
      <c r="E696" s="53"/>
      <c r="F696" s="53"/>
      <c r="G696" s="46"/>
      <c r="H696" s="46"/>
      <c r="I696" s="46"/>
      <c r="J696" s="46"/>
      <c r="K696" s="46"/>
      <c r="L696" s="42">
        <f>J696+I696+H696+G696+F696+E696+K696</f>
        <v>0</v>
      </c>
      <c r="M696" s="42">
        <f>L696*D696</f>
        <v>0</v>
      </c>
      <c r="N696"/>
      <c r="O696" s="5"/>
      <c r="P696"/>
      <c r="Q696" s="345"/>
      <c r="R696" s="471"/>
      <c r="S696" s="4"/>
      <c r="T696" s="4"/>
      <c r="U696" s="4"/>
      <c r="V696" s="4"/>
      <c r="W696" s="4"/>
      <c r="X696" s="4"/>
      <c r="Y696" s="4"/>
      <c r="Z696" s="4"/>
    </row>
    <row r="697" spans="1:26" ht="13.5" customHeight="1" thickBot="1" x14ac:dyDescent="0.35">
      <c r="A697" s="67" t="s">
        <v>380</v>
      </c>
      <c r="B697" s="68"/>
      <c r="C697" s="436"/>
      <c r="D697" s="436"/>
      <c r="E697" s="69"/>
      <c r="F697" s="69"/>
      <c r="G697" s="69"/>
      <c r="H697" s="69"/>
      <c r="I697" s="69"/>
      <c r="J697" s="69"/>
      <c r="K697" s="69"/>
      <c r="L697" s="71"/>
      <c r="M697" s="71"/>
      <c r="N697"/>
      <c r="O697" s="5"/>
      <c r="P697"/>
      <c r="Q697" s="345"/>
      <c r="R697" s="471"/>
      <c r="S697" s="4"/>
      <c r="T697" s="4"/>
      <c r="U697" s="4"/>
      <c r="V697" s="4"/>
      <c r="W697" s="4"/>
      <c r="X697" s="4"/>
      <c r="Y697" s="4"/>
      <c r="Z697" s="4"/>
    </row>
    <row r="698" spans="1:26" ht="13.5" customHeight="1" x14ac:dyDescent="0.3">
      <c r="A698" s="38" t="s">
        <v>563</v>
      </c>
      <c r="B698" s="39" t="s">
        <v>32</v>
      </c>
      <c r="C698" s="53"/>
      <c r="D698" s="249">
        <v>0</v>
      </c>
      <c r="E698" s="237" t="s">
        <v>49</v>
      </c>
      <c r="F698" s="237" t="s">
        <v>16</v>
      </c>
      <c r="G698" s="46"/>
      <c r="H698" s="46"/>
      <c r="I698" s="46"/>
      <c r="J698" s="46"/>
      <c r="K698" s="46"/>
      <c r="L698" s="88">
        <f>L699+L700+L701+L702+L703</f>
        <v>0</v>
      </c>
      <c r="M698" s="42"/>
      <c r="N698"/>
      <c r="O698" s="5"/>
      <c r="P698"/>
      <c r="Q698" s="345"/>
      <c r="R698" s="471"/>
      <c r="S698" s="4"/>
      <c r="T698" s="4"/>
      <c r="U698" s="4"/>
      <c r="V698" s="4"/>
      <c r="W698" s="4"/>
      <c r="X698" s="4"/>
      <c r="Y698" s="4"/>
      <c r="Z698" s="4"/>
    </row>
    <row r="699" spans="1:26" ht="13.5" customHeight="1" x14ac:dyDescent="0.3">
      <c r="A699" s="77"/>
      <c r="B699" s="39" t="s">
        <v>234</v>
      </c>
      <c r="C699" s="53">
        <v>18</v>
      </c>
      <c r="D699" s="249">
        <v>284</v>
      </c>
      <c r="E699" s="158"/>
      <c r="F699" s="158"/>
      <c r="G699" s="46"/>
      <c r="H699" s="46"/>
      <c r="I699" s="46"/>
      <c r="J699" s="46"/>
      <c r="K699" s="46"/>
      <c r="L699" s="42">
        <f>J699+I699+H699+G699+F699+E699+K699</f>
        <v>0</v>
      </c>
      <c r="M699" s="42">
        <f>L699*D699</f>
        <v>0</v>
      </c>
      <c r="N699"/>
      <c r="O699" s="5"/>
      <c r="P699"/>
      <c r="Q699" s="345"/>
      <c r="R699" s="471"/>
      <c r="S699" s="4"/>
      <c r="T699" s="4"/>
      <c r="U699" s="4"/>
      <c r="V699" s="4"/>
      <c r="W699" s="4"/>
      <c r="X699" s="4"/>
      <c r="Y699" s="4"/>
      <c r="Z699" s="4"/>
    </row>
    <row r="700" spans="1:26" ht="13.5" customHeight="1" x14ac:dyDescent="0.3">
      <c r="A700" s="77"/>
      <c r="B700" s="39"/>
      <c r="C700" s="53">
        <v>20</v>
      </c>
      <c r="D700" s="249">
        <v>284</v>
      </c>
      <c r="E700" s="53"/>
      <c r="F700" s="53"/>
      <c r="G700" s="46"/>
      <c r="H700" s="46"/>
      <c r="I700" s="46"/>
      <c r="J700" s="46"/>
      <c r="K700" s="46"/>
      <c r="L700" s="42">
        <f>J700+I700+H700+G700+F700+E700+K700</f>
        <v>0</v>
      </c>
      <c r="M700" s="42">
        <f>L700*D700</f>
        <v>0</v>
      </c>
      <c r="N700"/>
      <c r="O700" s="5"/>
      <c r="P700"/>
      <c r="Q700" s="345"/>
      <c r="R700" s="471"/>
      <c r="S700" s="4"/>
      <c r="T700" s="4"/>
      <c r="U700" s="4"/>
      <c r="V700" s="4"/>
      <c r="W700" s="4"/>
      <c r="X700" s="4"/>
      <c r="Y700" s="4"/>
      <c r="Z700" s="4"/>
    </row>
    <row r="701" spans="1:26" ht="13.5" customHeight="1" x14ac:dyDescent="0.3">
      <c r="A701" s="77"/>
      <c r="B701" s="39"/>
      <c r="C701" s="53">
        <v>22</v>
      </c>
      <c r="D701" s="249">
        <v>305</v>
      </c>
      <c r="E701" s="53"/>
      <c r="F701" s="53"/>
      <c r="G701" s="46"/>
      <c r="H701" s="46"/>
      <c r="I701" s="46"/>
      <c r="J701" s="46"/>
      <c r="K701" s="46"/>
      <c r="L701" s="42">
        <f>J701+I701+H701+G701+F701+E701+K701</f>
        <v>0</v>
      </c>
      <c r="M701" s="42">
        <f>L701*D701</f>
        <v>0</v>
      </c>
      <c r="N701"/>
      <c r="O701" s="5"/>
      <c r="P701"/>
      <c r="Q701" s="345"/>
      <c r="R701" s="471"/>
      <c r="S701" s="4"/>
      <c r="T701" s="4"/>
      <c r="U701" s="4"/>
      <c r="V701" s="4"/>
      <c r="W701" s="4"/>
      <c r="X701" s="4"/>
      <c r="Y701" s="4"/>
      <c r="Z701" s="4"/>
    </row>
    <row r="702" spans="1:26" ht="13.5" customHeight="1" x14ac:dyDescent="0.3">
      <c r="A702" s="77"/>
      <c r="B702" s="39"/>
      <c r="C702" s="53">
        <v>24</v>
      </c>
      <c r="D702" s="249">
        <v>324</v>
      </c>
      <c r="E702" s="53"/>
      <c r="F702" s="53"/>
      <c r="G702" s="46"/>
      <c r="H702" s="46"/>
      <c r="I702" s="46"/>
      <c r="J702" s="46"/>
      <c r="K702" s="46"/>
      <c r="L702" s="42">
        <f>J702+I702+H702+G702+F702+E702+K702</f>
        <v>0</v>
      </c>
      <c r="M702" s="42">
        <f>L702*D702</f>
        <v>0</v>
      </c>
      <c r="N702"/>
      <c r="O702" s="5"/>
      <c r="P702"/>
      <c r="Q702" s="345"/>
      <c r="R702" s="471"/>
      <c r="S702" s="4"/>
      <c r="T702" s="4"/>
      <c r="U702" s="4"/>
      <c r="V702" s="4"/>
      <c r="W702" s="4"/>
      <c r="X702" s="4"/>
      <c r="Y702" s="4"/>
      <c r="Z702" s="4"/>
    </row>
    <row r="703" spans="1:26" ht="13.5" customHeight="1" x14ac:dyDescent="0.3">
      <c r="A703" s="77"/>
      <c r="B703" s="45"/>
      <c r="C703" s="46"/>
      <c r="D703" s="249">
        <v>0</v>
      </c>
      <c r="E703" s="46"/>
      <c r="F703" s="46"/>
      <c r="G703" s="46"/>
      <c r="H703" s="46"/>
      <c r="I703" s="46"/>
      <c r="J703" s="46"/>
      <c r="K703" s="46"/>
      <c r="L703" s="48"/>
      <c r="M703" s="48"/>
      <c r="N703"/>
      <c r="O703" s="5"/>
      <c r="P703"/>
      <c r="Q703" s="345"/>
      <c r="R703" s="471"/>
      <c r="S703" s="4"/>
      <c r="T703" s="4"/>
      <c r="U703" s="4"/>
      <c r="V703" s="4"/>
      <c r="W703" s="4"/>
      <c r="X703" s="4"/>
      <c r="Y703" s="4"/>
      <c r="Z703" s="4"/>
    </row>
    <row r="704" spans="1:26" ht="13.95" customHeight="1" thickBot="1" x14ac:dyDescent="0.35">
      <c r="A704" s="67"/>
      <c r="B704" s="68"/>
      <c r="C704" s="69"/>
      <c r="D704" s="249">
        <v>0</v>
      </c>
      <c r="E704" s="69"/>
      <c r="F704" s="69"/>
      <c r="G704" s="69"/>
      <c r="H704" s="69"/>
      <c r="I704" s="69"/>
      <c r="J704" s="69"/>
      <c r="K704" s="69"/>
      <c r="L704" s="71"/>
      <c r="M704" s="71"/>
      <c r="N704"/>
      <c r="O704" s="5"/>
      <c r="P704"/>
      <c r="Q704" s="345"/>
      <c r="R704" s="471"/>
      <c r="S704" s="4"/>
      <c r="T704" s="4"/>
      <c r="U704" s="4"/>
      <c r="V704" s="4"/>
      <c r="W704" s="4"/>
      <c r="X704" s="4"/>
      <c r="Y704" s="4"/>
      <c r="Z704" s="4"/>
    </row>
    <row r="705" spans="1:26" ht="14.4" customHeight="1" x14ac:dyDescent="0.3">
      <c r="A705" s="25" t="s">
        <v>562</v>
      </c>
      <c r="B705" s="26" t="s">
        <v>32</v>
      </c>
      <c r="C705" s="27"/>
      <c r="D705" s="249">
        <v>0</v>
      </c>
      <c r="E705" s="144" t="s">
        <v>49</v>
      </c>
      <c r="F705" s="144" t="s">
        <v>16</v>
      </c>
      <c r="G705" s="46"/>
      <c r="H705" s="46"/>
      <c r="I705" s="46"/>
      <c r="J705" s="46"/>
      <c r="K705" s="46"/>
      <c r="L705" s="35">
        <f>L706+L707+L708+L709+L710</f>
        <v>0</v>
      </c>
      <c r="M705" s="36"/>
      <c r="N705"/>
      <c r="O705" s="5"/>
      <c r="P705"/>
      <c r="Q705" s="345"/>
      <c r="R705" s="471"/>
      <c r="S705" s="4"/>
      <c r="T705" s="4"/>
      <c r="U705" s="4"/>
      <c r="V705" s="4"/>
      <c r="W705" s="4"/>
      <c r="X705" s="4"/>
      <c r="Y705" s="4"/>
      <c r="Z705" s="4"/>
    </row>
    <row r="706" spans="1:26" ht="14.4" customHeight="1" x14ac:dyDescent="0.3">
      <c r="A706" s="77"/>
      <c r="B706" s="39" t="s">
        <v>234</v>
      </c>
      <c r="C706" s="53">
        <v>20</v>
      </c>
      <c r="D706" s="249">
        <v>258</v>
      </c>
      <c r="E706" s="441"/>
      <c r="F706" s="441"/>
      <c r="G706" s="333"/>
      <c r="H706" s="46"/>
      <c r="I706" s="46"/>
      <c r="J706" s="46"/>
      <c r="K706" s="46"/>
      <c r="L706" s="42">
        <f>J706+I706+H706+G706+F706+E706+K706</f>
        <v>0</v>
      </c>
      <c r="M706" s="42">
        <f>L706*D706</f>
        <v>0</v>
      </c>
      <c r="N706" s="534">
        <v>-0.3</v>
      </c>
      <c r="O706" s="5"/>
      <c r="P706"/>
      <c r="Q706" s="345"/>
      <c r="R706" s="471"/>
      <c r="S706" s="4"/>
      <c r="T706" s="4"/>
      <c r="U706" s="4"/>
      <c r="V706" s="4"/>
      <c r="W706" s="4"/>
      <c r="X706" s="4"/>
      <c r="Y706" s="4"/>
      <c r="Z706" s="4"/>
    </row>
    <row r="707" spans="1:26" ht="14.4" customHeight="1" x14ac:dyDescent="0.3">
      <c r="A707" s="77"/>
      <c r="B707" s="39"/>
      <c r="C707" s="53">
        <v>22</v>
      </c>
      <c r="D707" s="249">
        <v>278</v>
      </c>
      <c r="E707" s="53"/>
      <c r="F707" s="53"/>
      <c r="G707" s="46"/>
      <c r="H707" s="46"/>
      <c r="I707" s="46"/>
      <c r="J707" s="46"/>
      <c r="K707" s="46"/>
      <c r="L707" s="42">
        <f>J707+I707+H707+G707+F707+E707+K707</f>
        <v>0</v>
      </c>
      <c r="M707" s="42">
        <f>L707*D707</f>
        <v>0</v>
      </c>
      <c r="N707" s="534">
        <v>-0.3</v>
      </c>
      <c r="O707" s="5"/>
      <c r="P707"/>
      <c r="Q707" s="345"/>
      <c r="R707" s="471"/>
      <c r="S707" s="4"/>
      <c r="T707" s="4"/>
      <c r="U707" s="4"/>
      <c r="V707" s="4"/>
      <c r="W707" s="4"/>
      <c r="X707" s="4"/>
      <c r="Y707" s="4"/>
      <c r="Z707" s="4"/>
    </row>
    <row r="708" spans="1:26" ht="14.4" customHeight="1" x14ac:dyDescent="0.3">
      <c r="A708" s="77"/>
      <c r="B708" s="39"/>
      <c r="C708" s="53">
        <v>24</v>
      </c>
      <c r="D708" s="249">
        <v>298</v>
      </c>
      <c r="E708" s="53"/>
      <c r="F708" s="53"/>
      <c r="G708" s="46"/>
      <c r="H708" s="46"/>
      <c r="I708" s="46"/>
      <c r="J708" s="46"/>
      <c r="K708" s="46"/>
      <c r="L708" s="42">
        <f>J708+I708+H708+G708+F708+E708+K708</f>
        <v>0</v>
      </c>
      <c r="M708" s="42">
        <f>L708*D708</f>
        <v>0</v>
      </c>
      <c r="N708" s="534">
        <v>-0.3</v>
      </c>
      <c r="O708" s="5"/>
      <c r="P708"/>
      <c r="Q708" s="345"/>
      <c r="R708" s="471"/>
      <c r="S708" s="4"/>
      <c r="T708" s="4"/>
      <c r="U708" s="4"/>
      <c r="V708" s="4"/>
      <c r="W708" s="4"/>
      <c r="X708" s="4"/>
      <c r="Y708" s="4"/>
      <c r="Z708" s="4"/>
    </row>
    <row r="709" spans="1:26" ht="14.4" customHeight="1" x14ac:dyDescent="0.3">
      <c r="A709" s="77"/>
      <c r="B709" s="342"/>
      <c r="C709" s="326"/>
      <c r="D709" s="326"/>
      <c r="E709" s="326"/>
      <c r="F709" s="326"/>
      <c r="G709" s="46"/>
      <c r="H709" s="46"/>
      <c r="I709" s="46"/>
      <c r="J709" s="46"/>
      <c r="K709" s="46"/>
      <c r="L709" s="42">
        <f>J709+I709+H709+G709+F709+E709+K709</f>
        <v>0</v>
      </c>
      <c r="M709" s="42">
        <f>L709*D709</f>
        <v>0</v>
      </c>
      <c r="N709" s="534"/>
      <c r="O709" s="5"/>
      <c r="P709"/>
      <c r="Q709" s="345"/>
      <c r="R709" s="471"/>
      <c r="S709" s="4"/>
      <c r="T709" s="4"/>
      <c r="U709" s="4"/>
      <c r="V709" s="4"/>
      <c r="W709" s="4"/>
      <c r="X709" s="4"/>
      <c r="Y709" s="4"/>
      <c r="Z709" s="4"/>
    </row>
    <row r="710" spans="1:26" ht="19.5" customHeight="1" thickBot="1" x14ac:dyDescent="0.35">
      <c r="A710" s="77"/>
      <c r="B710" s="45"/>
      <c r="C710" s="46"/>
      <c r="D710" s="46"/>
      <c r="E710" s="46"/>
      <c r="F710" s="46"/>
      <c r="G710" s="46"/>
      <c r="H710" s="46"/>
      <c r="I710" s="46"/>
      <c r="J710" s="46"/>
      <c r="K710" s="46"/>
      <c r="L710" s="48"/>
      <c r="M710" s="48"/>
      <c r="N710"/>
      <c r="O710" s="5"/>
      <c r="P710"/>
      <c r="Q710" s="345"/>
      <c r="R710" s="471"/>
      <c r="S710" s="4"/>
      <c r="T710" s="4"/>
      <c r="U710" s="4"/>
      <c r="V710" s="4"/>
      <c r="W710" s="4"/>
      <c r="X710" s="4"/>
      <c r="Y710" s="4"/>
      <c r="Z710" s="4"/>
    </row>
    <row r="711" spans="1:26" ht="13.5" customHeight="1" x14ac:dyDescent="0.3">
      <c r="A711" s="25" t="s">
        <v>561</v>
      </c>
      <c r="B711" s="26" t="s">
        <v>236</v>
      </c>
      <c r="C711" s="27"/>
      <c r="D711" s="249">
        <v>0</v>
      </c>
      <c r="E711" s="144" t="s">
        <v>255</v>
      </c>
      <c r="F711" s="144" t="s">
        <v>49</v>
      </c>
      <c r="G711" s="144" t="s">
        <v>134</v>
      </c>
      <c r="H711" s="144" t="s">
        <v>36</v>
      </c>
      <c r="I711" s="144" t="s">
        <v>362</v>
      </c>
      <c r="J711" s="144" t="s">
        <v>43</v>
      </c>
      <c r="K711" s="46"/>
      <c r="L711" s="35">
        <f>L712+L713+L714+L715+L716</f>
        <v>0</v>
      </c>
      <c r="M711" s="36"/>
      <c r="N711"/>
      <c r="O711" s="5"/>
      <c r="P711"/>
      <c r="Q711" s="345"/>
      <c r="R711" s="471"/>
      <c r="S711" s="4"/>
      <c r="T711" s="4"/>
      <c r="U711" s="4"/>
      <c r="V711" s="4"/>
      <c r="W711" s="4"/>
      <c r="X711" s="4"/>
      <c r="Y711" s="4"/>
      <c r="Z711" s="4"/>
    </row>
    <row r="712" spans="1:26" ht="13.5" customHeight="1" x14ac:dyDescent="0.3">
      <c r="A712" s="77"/>
      <c r="B712" s="39" t="s">
        <v>14</v>
      </c>
      <c r="C712" s="53">
        <v>20</v>
      </c>
      <c r="D712" s="249">
        <v>360</v>
      </c>
      <c r="E712" s="158"/>
      <c r="F712" s="158"/>
      <c r="G712" s="158"/>
      <c r="H712" s="158"/>
      <c r="I712" s="158"/>
      <c r="J712" s="158"/>
      <c r="K712" s="46"/>
      <c r="L712" s="42">
        <f>J712+I712+H712+G712+F712+E712+K712</f>
        <v>0</v>
      </c>
      <c r="M712" s="42">
        <f>L712*D712</f>
        <v>0</v>
      </c>
      <c r="O712" s="5"/>
      <c r="P712"/>
      <c r="Q712" s="345"/>
      <c r="R712" s="471"/>
      <c r="S712" s="4"/>
      <c r="T712" s="4"/>
      <c r="U712" s="4"/>
      <c r="V712" s="4"/>
      <c r="W712" s="4"/>
      <c r="X712" s="4"/>
      <c r="Y712" s="4"/>
      <c r="Z712" s="4"/>
    </row>
    <row r="713" spans="1:26" ht="13.5" customHeight="1" x14ac:dyDescent="0.3">
      <c r="A713" s="77"/>
      <c r="B713" s="39"/>
      <c r="C713" s="53">
        <v>22</v>
      </c>
      <c r="D713" s="249">
        <v>380</v>
      </c>
      <c r="E713" s="53"/>
      <c r="F713" s="53"/>
      <c r="G713" s="53"/>
      <c r="H713" s="53"/>
      <c r="I713" s="53"/>
      <c r="J713" s="53"/>
      <c r="K713" s="46"/>
      <c r="L713" s="42">
        <f>J713+I713+H713+G713+F713+E713+K713</f>
        <v>0</v>
      </c>
      <c r="M713" s="42">
        <f>L713*D713</f>
        <v>0</v>
      </c>
      <c r="O713" s="5"/>
      <c r="P713"/>
      <c r="Q713" s="345"/>
      <c r="R713" s="471"/>
      <c r="S713" s="4"/>
      <c r="T713" s="4"/>
      <c r="U713" s="4"/>
      <c r="V713" s="4"/>
      <c r="W713" s="4"/>
      <c r="X713" s="4"/>
      <c r="Y713" s="4"/>
      <c r="Z713" s="4"/>
    </row>
    <row r="714" spans="1:26" ht="13.5" customHeight="1" x14ac:dyDescent="0.3">
      <c r="A714" s="77"/>
      <c r="B714" s="39"/>
      <c r="C714" s="53">
        <v>24</v>
      </c>
      <c r="D714" s="249">
        <v>410</v>
      </c>
      <c r="E714" s="53"/>
      <c r="F714" s="53"/>
      <c r="G714" s="53"/>
      <c r="H714" s="53"/>
      <c r="I714" s="53"/>
      <c r="J714" s="53"/>
      <c r="K714" s="46"/>
      <c r="L714" s="42">
        <f>J714+I714+H714+G714+F714+E714+K714</f>
        <v>0</v>
      </c>
      <c r="M714" s="42">
        <f>L714*D714</f>
        <v>0</v>
      </c>
      <c r="O714" s="5"/>
      <c r="P714"/>
      <c r="Q714" s="345"/>
      <c r="R714" s="471"/>
      <c r="S714" s="4"/>
      <c r="T714" s="4"/>
      <c r="U714" s="4"/>
      <c r="V714" s="4"/>
      <c r="W714" s="4"/>
      <c r="X714" s="4"/>
      <c r="Y714" s="4"/>
      <c r="Z714" s="4"/>
    </row>
    <row r="715" spans="1:26" ht="13.5" customHeight="1" x14ac:dyDescent="0.3">
      <c r="A715" s="77"/>
      <c r="B715" s="39"/>
      <c r="C715" s="53">
        <v>26</v>
      </c>
      <c r="D715" s="249">
        <v>430</v>
      </c>
      <c r="E715" s="53"/>
      <c r="F715" s="53"/>
      <c r="G715" s="53"/>
      <c r="H715" s="53"/>
      <c r="I715" s="53"/>
      <c r="J715" s="53"/>
      <c r="K715" s="46"/>
      <c r="L715" s="42">
        <f>J715+I715+H715+G715+F715+E715+K715</f>
        <v>0</v>
      </c>
      <c r="M715" s="42">
        <f>L715*D715</f>
        <v>0</v>
      </c>
      <c r="O715" s="5"/>
      <c r="P715"/>
      <c r="Q715" s="345"/>
      <c r="R715" s="471"/>
      <c r="S715" s="4"/>
      <c r="T715" s="4"/>
      <c r="U715" s="4"/>
      <c r="V715" s="4"/>
      <c r="W715" s="4"/>
      <c r="X715" s="4"/>
      <c r="Y715" s="4"/>
      <c r="Z715" s="4"/>
    </row>
    <row r="716" spans="1:26" ht="13.5" customHeight="1" thickBot="1" x14ac:dyDescent="0.35">
      <c r="A716" s="77"/>
      <c r="B716" s="45"/>
      <c r="C716" s="405"/>
      <c r="D716" s="249">
        <v>0</v>
      </c>
      <c r="E716" s="46"/>
      <c r="F716" s="46"/>
      <c r="G716" s="46"/>
      <c r="H716" s="46"/>
      <c r="I716" s="46"/>
      <c r="J716" s="46"/>
      <c r="K716" s="46"/>
      <c r="L716" s="48"/>
      <c r="M716" s="48"/>
      <c r="O716" s="5"/>
      <c r="P716"/>
      <c r="Q716" s="345"/>
      <c r="R716" s="471"/>
      <c r="S716" s="4"/>
      <c r="T716" s="4"/>
      <c r="U716" s="4"/>
      <c r="V716" s="4"/>
      <c r="W716" s="4"/>
      <c r="X716" s="4"/>
      <c r="Y716" s="4"/>
      <c r="Z716" s="4"/>
    </row>
    <row r="717" spans="1:26" ht="13.5" customHeight="1" x14ac:dyDescent="0.3">
      <c r="A717" s="25" t="s">
        <v>592</v>
      </c>
      <c r="B717" s="26" t="s">
        <v>157</v>
      </c>
      <c r="C717" s="27"/>
      <c r="D717" s="251">
        <v>0</v>
      </c>
      <c r="E717" s="144" t="s">
        <v>255</v>
      </c>
      <c r="F717" s="144" t="s">
        <v>49</v>
      </c>
      <c r="G717" s="75"/>
      <c r="H717" s="75"/>
      <c r="I717" s="75"/>
      <c r="J717" s="75"/>
      <c r="K717" s="75"/>
      <c r="L717" s="35">
        <f>L718+L719+L720+L721+L722</f>
        <v>0</v>
      </c>
      <c r="M717" s="36"/>
      <c r="O717" s="5"/>
      <c r="P717"/>
      <c r="Q717" s="345"/>
      <c r="R717" s="471"/>
      <c r="S717" s="4"/>
      <c r="T717" s="4"/>
      <c r="U717" s="4"/>
      <c r="V717" s="4"/>
      <c r="W717" s="4"/>
      <c r="X717" s="4"/>
      <c r="Y717" s="4"/>
      <c r="Z717" s="4"/>
    </row>
    <row r="718" spans="1:26" ht="13.5" customHeight="1" x14ac:dyDescent="0.3">
      <c r="A718" s="77"/>
      <c r="B718" s="39"/>
      <c r="C718" s="53">
        <v>18</v>
      </c>
      <c r="D718" s="472">
        <v>355</v>
      </c>
      <c r="E718" s="158"/>
      <c r="F718" s="158"/>
      <c r="G718" s="46"/>
      <c r="H718" s="46"/>
      <c r="I718" s="46"/>
      <c r="J718" s="46"/>
      <c r="K718" s="46"/>
      <c r="L718" s="42">
        <f>J718+I718+H718+G718+F718+E718+K718</f>
        <v>0</v>
      </c>
      <c r="M718" s="42">
        <f>L718*D718</f>
        <v>0</v>
      </c>
      <c r="O718" s="5"/>
      <c r="P718"/>
      <c r="Q718" s="345"/>
      <c r="R718" s="471"/>
      <c r="S718" s="4"/>
      <c r="T718" s="4"/>
      <c r="U718" s="4"/>
      <c r="V718" s="4"/>
      <c r="W718" s="4"/>
      <c r="X718" s="4"/>
      <c r="Y718" s="4"/>
      <c r="Z718" s="4"/>
    </row>
    <row r="719" spans="1:26" ht="13.5" customHeight="1" x14ac:dyDescent="0.3">
      <c r="A719" s="77"/>
      <c r="B719" s="39"/>
      <c r="C719" s="53">
        <v>20</v>
      </c>
      <c r="D719" s="472">
        <v>355</v>
      </c>
      <c r="E719" s="53"/>
      <c r="F719" s="53"/>
      <c r="G719" s="46"/>
      <c r="H719" s="46"/>
      <c r="I719" s="46"/>
      <c r="J719" s="46"/>
      <c r="K719" s="46"/>
      <c r="L719" s="42">
        <f>J719+I719+H719+G719+F719+E719+K719</f>
        <v>0</v>
      </c>
      <c r="M719" s="42">
        <f>L719*D719</f>
        <v>0</v>
      </c>
      <c r="O719" s="5"/>
      <c r="P719"/>
      <c r="Q719" s="345"/>
      <c r="R719" s="471"/>
      <c r="S719" s="4"/>
      <c r="T719" s="4"/>
      <c r="U719" s="4"/>
      <c r="V719" s="4"/>
      <c r="W719" s="4"/>
      <c r="X719" s="4"/>
      <c r="Y719" s="4"/>
      <c r="Z719" s="4"/>
    </row>
    <row r="720" spans="1:26" ht="13.5" customHeight="1" x14ac:dyDescent="0.3">
      <c r="A720" s="77"/>
      <c r="B720" s="39"/>
      <c r="C720" s="53">
        <v>22</v>
      </c>
      <c r="D720" s="472">
        <v>385</v>
      </c>
      <c r="E720" s="53"/>
      <c r="F720" s="53"/>
      <c r="G720" s="46"/>
      <c r="H720" s="46"/>
      <c r="I720" s="46"/>
      <c r="J720" s="46"/>
      <c r="K720" s="46"/>
      <c r="L720" s="42">
        <f>J720+I720+H720+G720+F720+E720+K720</f>
        <v>0</v>
      </c>
      <c r="M720" s="42">
        <f>L720*D720</f>
        <v>0</v>
      </c>
      <c r="O720" s="5"/>
      <c r="P720"/>
      <c r="Q720" s="345"/>
      <c r="R720" s="471"/>
      <c r="S720" s="4"/>
      <c r="T720" s="4"/>
      <c r="U720" s="4"/>
      <c r="V720" s="4"/>
      <c r="W720" s="4"/>
      <c r="X720" s="4"/>
      <c r="Y720" s="4"/>
      <c r="Z720" s="4"/>
    </row>
    <row r="721" spans="1:26" ht="13.5" customHeight="1" x14ac:dyDescent="0.3">
      <c r="A721" s="77"/>
      <c r="B721" s="39"/>
      <c r="C721" s="53">
        <v>24</v>
      </c>
      <c r="D721" s="472">
        <v>415</v>
      </c>
      <c r="E721" s="53"/>
      <c r="F721" s="53"/>
      <c r="G721" s="46"/>
      <c r="H721" s="46"/>
      <c r="I721" s="46"/>
      <c r="J721" s="46"/>
      <c r="K721" s="46"/>
      <c r="L721" s="42">
        <f>J721+I721+H721+G721+F721+E721+K721</f>
        <v>0</v>
      </c>
      <c r="M721" s="42">
        <f>L721*D721</f>
        <v>0</v>
      </c>
      <c r="O721" s="5"/>
      <c r="P721"/>
      <c r="Q721" s="345"/>
      <c r="R721" s="471"/>
      <c r="S721" s="4"/>
      <c r="T721" s="4"/>
      <c r="U721" s="4"/>
      <c r="V721" s="4"/>
      <c r="W721" s="4"/>
      <c r="X721" s="4"/>
      <c r="Y721" s="4"/>
      <c r="Z721" s="4"/>
    </row>
    <row r="722" spans="1:26" ht="13.5" customHeight="1" x14ac:dyDescent="0.3">
      <c r="A722" s="77"/>
      <c r="B722" s="39"/>
      <c r="C722" s="53">
        <v>26</v>
      </c>
      <c r="D722" s="472">
        <v>440</v>
      </c>
      <c r="E722" s="53"/>
      <c r="F722" s="53"/>
      <c r="G722" s="46"/>
      <c r="H722" s="46"/>
      <c r="I722" s="46"/>
      <c r="J722" s="46"/>
      <c r="K722" s="46"/>
      <c r="L722" s="42">
        <f>J722+I722+H722+G722+F722+E722+K722</f>
        <v>0</v>
      </c>
      <c r="M722" s="42">
        <f>L722*D722</f>
        <v>0</v>
      </c>
      <c r="O722" s="5"/>
      <c r="P722"/>
      <c r="Q722" s="345"/>
      <c r="R722" s="471"/>
      <c r="S722" s="4"/>
      <c r="T722" s="4"/>
      <c r="U722" s="4"/>
      <c r="V722" s="4"/>
      <c r="W722" s="4"/>
      <c r="X722" s="4"/>
      <c r="Y722" s="4"/>
      <c r="Z722" s="4"/>
    </row>
    <row r="723" spans="1:26" ht="13.5" customHeight="1" thickBot="1" x14ac:dyDescent="0.35">
      <c r="A723" s="67"/>
      <c r="B723" s="68"/>
      <c r="C723" s="436"/>
      <c r="D723" s="436"/>
      <c r="E723" s="69"/>
      <c r="F723" s="69"/>
      <c r="G723" s="69"/>
      <c r="H723" s="69"/>
      <c r="I723" s="69"/>
      <c r="J723" s="69"/>
      <c r="K723" s="69"/>
      <c r="L723" s="71"/>
      <c r="M723" s="71"/>
      <c r="O723" s="5"/>
      <c r="P723"/>
      <c r="Q723" s="345"/>
      <c r="R723" s="471"/>
      <c r="S723" s="4"/>
      <c r="T723" s="4"/>
      <c r="U723" s="4"/>
      <c r="V723" s="4"/>
      <c r="W723" s="4"/>
      <c r="X723" s="4"/>
      <c r="Y723" s="4"/>
      <c r="Z723" s="4"/>
    </row>
    <row r="724" spans="1:26" ht="13.5" customHeight="1" x14ac:dyDescent="0.3">
      <c r="A724" s="25" t="s">
        <v>593</v>
      </c>
      <c r="B724" s="26" t="s">
        <v>157</v>
      </c>
      <c r="C724" s="27"/>
      <c r="D724" s="251">
        <v>0</v>
      </c>
      <c r="E724" s="144" t="s">
        <v>255</v>
      </c>
      <c r="F724" s="75"/>
      <c r="G724" s="75"/>
      <c r="H724" s="75"/>
      <c r="I724" s="75"/>
      <c r="J724" s="75"/>
      <c r="K724" s="75"/>
      <c r="L724" s="35">
        <f>L725+L726+L727+L728+L729</f>
        <v>0</v>
      </c>
      <c r="M724" s="36"/>
      <c r="O724" s="5"/>
      <c r="P724"/>
      <c r="Q724" s="345"/>
      <c r="R724" s="471"/>
      <c r="S724" s="4"/>
      <c r="T724" s="4"/>
      <c r="U724" s="4"/>
      <c r="V724" s="4"/>
      <c r="W724" s="4"/>
      <c r="X724" s="4"/>
      <c r="Y724" s="4"/>
      <c r="Z724" s="4"/>
    </row>
    <row r="725" spans="1:26" ht="14.4" customHeight="1" x14ac:dyDescent="0.3">
      <c r="A725" s="77"/>
      <c r="B725" s="39"/>
      <c r="C725" s="53">
        <v>18</v>
      </c>
      <c r="D725" s="472">
        <v>330</v>
      </c>
      <c r="E725" s="158"/>
      <c r="F725" s="46"/>
      <c r="G725" s="46"/>
      <c r="H725" s="46"/>
      <c r="I725" s="46"/>
      <c r="J725" s="46"/>
      <c r="K725" s="46"/>
      <c r="L725" s="42">
        <f>J725+I725+H725+G725+F725+E725+K725</f>
        <v>0</v>
      </c>
      <c r="M725" s="42">
        <f>L725*D725</f>
        <v>0</v>
      </c>
      <c r="O725" s="5"/>
      <c r="P725"/>
      <c r="Q725" s="345"/>
      <c r="R725" s="471"/>
      <c r="S725" s="4"/>
      <c r="T725" s="4"/>
      <c r="U725" s="4"/>
      <c r="V725" s="4"/>
      <c r="W725" s="4"/>
      <c r="X725" s="4"/>
      <c r="Y725" s="4"/>
      <c r="Z725" s="4"/>
    </row>
    <row r="726" spans="1:26" ht="18" customHeight="1" x14ac:dyDescent="0.3">
      <c r="A726" s="77"/>
      <c r="B726" s="39"/>
      <c r="C726" s="53">
        <v>20</v>
      </c>
      <c r="D726" s="472">
        <v>330</v>
      </c>
      <c r="E726" s="53"/>
      <c r="F726" s="46"/>
      <c r="G726" s="46"/>
      <c r="H726" s="46"/>
      <c r="I726" s="46"/>
      <c r="J726" s="46"/>
      <c r="K726" s="46"/>
      <c r="L726" s="42">
        <f>J726+I726+H726+G726+F726+E726+K726</f>
        <v>0</v>
      </c>
      <c r="M726" s="42">
        <f>L726*D726</f>
        <v>0</v>
      </c>
      <c r="N726"/>
      <c r="O726" s="5"/>
      <c r="P726"/>
      <c r="Q726" s="345"/>
      <c r="R726" s="471"/>
      <c r="S726" s="4"/>
      <c r="T726" s="4"/>
      <c r="U726" s="4"/>
      <c r="V726" s="4"/>
      <c r="W726" s="4"/>
      <c r="X726" s="4"/>
      <c r="Y726" s="4"/>
      <c r="Z726" s="4"/>
    </row>
    <row r="727" spans="1:26" ht="14.4" customHeight="1" x14ac:dyDescent="0.3">
      <c r="A727" s="77"/>
      <c r="B727" s="39"/>
      <c r="C727" s="53">
        <v>22</v>
      </c>
      <c r="D727" s="472">
        <v>355</v>
      </c>
      <c r="E727" s="53"/>
      <c r="F727" s="46"/>
      <c r="G727" s="46"/>
      <c r="H727" s="46"/>
      <c r="I727" s="46"/>
      <c r="J727" s="46"/>
      <c r="K727" s="46"/>
      <c r="L727" s="42">
        <f>J727+I727+H727+G727+F727+E727+K727</f>
        <v>0</v>
      </c>
      <c r="M727" s="42">
        <f>L727*D727</f>
        <v>0</v>
      </c>
      <c r="N727"/>
      <c r="O727" s="5"/>
      <c r="P727"/>
      <c r="Q727" s="345"/>
      <c r="R727" s="471"/>
      <c r="S727" s="4"/>
      <c r="T727" s="4"/>
      <c r="U727" s="4"/>
      <c r="V727" s="4"/>
      <c r="W727" s="4"/>
      <c r="X727" s="4"/>
      <c r="Y727" s="4"/>
      <c r="Z727" s="4"/>
    </row>
    <row r="728" spans="1:26" ht="14.4" customHeight="1" x14ac:dyDescent="0.3">
      <c r="A728" s="77"/>
      <c r="B728" s="39"/>
      <c r="C728" s="53">
        <v>24</v>
      </c>
      <c r="D728" s="472">
        <v>380</v>
      </c>
      <c r="E728" s="53"/>
      <c r="F728" s="46"/>
      <c r="G728" s="46"/>
      <c r="H728" s="46"/>
      <c r="I728" s="46"/>
      <c r="J728" s="46"/>
      <c r="K728" s="46"/>
      <c r="L728" s="42">
        <f>J728+I728+H728+G728+F728+E728+K728</f>
        <v>0</v>
      </c>
      <c r="M728" s="42">
        <f>L728*D728</f>
        <v>0</v>
      </c>
      <c r="N728"/>
      <c r="O728" s="5"/>
      <c r="P728"/>
      <c r="Q728" s="345"/>
      <c r="R728" s="471"/>
      <c r="S728" s="4"/>
      <c r="T728" s="4"/>
      <c r="U728" s="4"/>
      <c r="V728" s="4"/>
      <c r="W728" s="4"/>
      <c r="X728" s="4"/>
      <c r="Y728" s="4"/>
      <c r="Z728" s="4"/>
    </row>
    <row r="729" spans="1:26" ht="14.4" customHeight="1" thickBot="1" x14ac:dyDescent="0.35">
      <c r="A729" s="77"/>
      <c r="B729" s="39"/>
      <c r="C729" s="53">
        <v>26</v>
      </c>
      <c r="D729" s="472">
        <v>410</v>
      </c>
      <c r="E729" s="53"/>
      <c r="F729" s="46"/>
      <c r="G729" s="46"/>
      <c r="H729" s="46"/>
      <c r="I729" s="46"/>
      <c r="J729" s="46"/>
      <c r="K729" s="46"/>
      <c r="L729" s="42">
        <f>J729+I729+H729+G729+F729+E729+K729</f>
        <v>0</v>
      </c>
      <c r="M729" s="42">
        <f>L729*D729</f>
        <v>0</v>
      </c>
      <c r="N729"/>
      <c r="O729" s="5"/>
      <c r="P729"/>
      <c r="Q729" s="345"/>
      <c r="R729" s="471"/>
      <c r="S729" s="4"/>
      <c r="T729" s="4"/>
      <c r="U729" s="4"/>
      <c r="V729" s="4"/>
      <c r="W729" s="4"/>
      <c r="X729" s="4"/>
      <c r="Y729" s="4"/>
      <c r="Z729" s="4"/>
    </row>
    <row r="730" spans="1:26" ht="16.95" customHeight="1" x14ac:dyDescent="0.3">
      <c r="A730" s="25" t="s">
        <v>594</v>
      </c>
      <c r="B730" s="26" t="s">
        <v>157</v>
      </c>
      <c r="C730" s="27"/>
      <c r="D730" s="251">
        <v>0</v>
      </c>
      <c r="E730" s="144" t="s">
        <v>255</v>
      </c>
      <c r="F730" s="144" t="s">
        <v>49</v>
      </c>
      <c r="G730" s="75"/>
      <c r="H730" s="75"/>
      <c r="I730" s="75"/>
      <c r="J730" s="75"/>
      <c r="K730" s="75"/>
      <c r="L730" s="35">
        <f>L731+L732+L733+L734+L735</f>
        <v>0</v>
      </c>
      <c r="M730" s="36"/>
      <c r="N730"/>
      <c r="O730" s="5"/>
      <c r="P730"/>
      <c r="Q730" s="345"/>
      <c r="R730" s="471"/>
      <c r="S730" s="4"/>
      <c r="T730" s="4"/>
      <c r="U730" s="4"/>
      <c r="V730" s="4"/>
      <c r="W730" s="4"/>
      <c r="X730" s="4"/>
      <c r="Y730" s="4"/>
      <c r="Z730" s="4"/>
    </row>
    <row r="731" spans="1:26" ht="14.4" customHeight="1" x14ac:dyDescent="0.3">
      <c r="A731" s="77"/>
      <c r="B731" s="39"/>
      <c r="C731" s="53">
        <v>18</v>
      </c>
      <c r="D731" s="472">
        <v>385</v>
      </c>
      <c r="E731" s="158"/>
      <c r="F731" s="158"/>
      <c r="G731" s="46"/>
      <c r="H731" s="46"/>
      <c r="I731" s="46"/>
      <c r="J731" s="46"/>
      <c r="K731" s="46"/>
      <c r="L731" s="42">
        <f>J731+I731+H731+G731+F731+E731+K731</f>
        <v>0</v>
      </c>
      <c r="M731" s="42">
        <f>L731*D731</f>
        <v>0</v>
      </c>
      <c r="N731"/>
      <c r="O731" s="5"/>
      <c r="P731"/>
      <c r="Q731" s="345"/>
      <c r="R731" s="471"/>
      <c r="S731" s="4"/>
      <c r="T731" s="4"/>
      <c r="U731" s="4"/>
      <c r="V731" s="4"/>
      <c r="W731" s="4"/>
      <c r="X731" s="4"/>
      <c r="Y731" s="4"/>
      <c r="Z731" s="4"/>
    </row>
    <row r="732" spans="1:26" ht="18" customHeight="1" x14ac:dyDescent="0.3">
      <c r="A732" s="77"/>
      <c r="B732" s="39"/>
      <c r="C732" s="53">
        <v>20</v>
      </c>
      <c r="D732" s="472">
        <v>385</v>
      </c>
      <c r="E732" s="53"/>
      <c r="F732" s="53"/>
      <c r="G732" s="46"/>
      <c r="H732" s="46"/>
      <c r="I732" s="46"/>
      <c r="J732" s="46"/>
      <c r="K732" s="46"/>
      <c r="L732" s="42">
        <f>J732+I732+H732+G732+F732+E732+K732</f>
        <v>0</v>
      </c>
      <c r="M732" s="42">
        <f>L732*D732</f>
        <v>0</v>
      </c>
      <c r="N732"/>
      <c r="O732" s="5"/>
      <c r="P732"/>
      <c r="Q732" s="345"/>
      <c r="R732" s="471"/>
      <c r="S732" s="4"/>
      <c r="T732" s="4"/>
      <c r="U732" s="4"/>
      <c r="V732" s="4"/>
      <c r="W732" s="4"/>
      <c r="X732" s="4"/>
      <c r="Y732" s="4"/>
      <c r="Z732" s="4"/>
    </row>
    <row r="733" spans="1:26" ht="14.4" customHeight="1" x14ac:dyDescent="0.3">
      <c r="A733" s="77"/>
      <c r="B733" s="39"/>
      <c r="C733" s="53">
        <v>22</v>
      </c>
      <c r="D733" s="472">
        <v>410</v>
      </c>
      <c r="E733" s="53"/>
      <c r="F733" s="53"/>
      <c r="G733" s="46"/>
      <c r="H733" s="46"/>
      <c r="I733" s="46"/>
      <c r="J733" s="46"/>
      <c r="K733" s="46"/>
      <c r="L733" s="42">
        <f>J733+I733+H733+G733+F733+E733+K733</f>
        <v>0</v>
      </c>
      <c r="M733" s="42">
        <f>L733*D733</f>
        <v>0</v>
      </c>
      <c r="N733"/>
      <c r="O733" s="5"/>
      <c r="P733"/>
      <c r="Q733" s="345"/>
      <c r="R733" s="471"/>
      <c r="S733" s="4"/>
      <c r="T733" s="4"/>
      <c r="U733" s="4"/>
      <c r="V733" s="4"/>
      <c r="W733" s="4"/>
      <c r="X733" s="4"/>
      <c r="Y733" s="4"/>
      <c r="Z733" s="4"/>
    </row>
    <row r="734" spans="1:26" ht="14.4" customHeight="1" x14ac:dyDescent="0.3">
      <c r="A734" s="77"/>
      <c r="B734" s="39"/>
      <c r="C734" s="53">
        <v>24</v>
      </c>
      <c r="D734" s="472">
        <v>440</v>
      </c>
      <c r="E734" s="53"/>
      <c r="F734" s="53"/>
      <c r="G734" s="46"/>
      <c r="H734" s="46"/>
      <c r="I734" s="46"/>
      <c r="J734" s="46"/>
      <c r="K734" s="46"/>
      <c r="L734" s="42">
        <f>J734+I734+H734+G734+F734+E734+K734</f>
        <v>0</v>
      </c>
      <c r="M734" s="42">
        <f>L734*D734</f>
        <v>0</v>
      </c>
      <c r="N734"/>
      <c r="O734" s="5"/>
      <c r="P734"/>
      <c r="Q734" s="345"/>
      <c r="R734" s="471"/>
      <c r="S734" s="4"/>
      <c r="T734" s="4"/>
      <c r="U734" s="4"/>
      <c r="V734" s="4"/>
      <c r="W734" s="4"/>
      <c r="X734" s="4"/>
      <c r="Y734" s="4"/>
      <c r="Z734" s="4"/>
    </row>
    <row r="735" spans="1:26" ht="14.4" customHeight="1" thickBot="1" x14ac:dyDescent="0.35">
      <c r="A735" s="77"/>
      <c r="B735" s="39"/>
      <c r="C735" s="53">
        <v>26</v>
      </c>
      <c r="D735" s="472">
        <v>470</v>
      </c>
      <c r="E735" s="53"/>
      <c r="F735" s="53"/>
      <c r="G735" s="46"/>
      <c r="H735" s="46"/>
      <c r="I735" s="46"/>
      <c r="J735" s="46"/>
      <c r="K735" s="46"/>
      <c r="L735" s="42">
        <f>J735+I735+H735+G735+F735+E735+K735</f>
        <v>0</v>
      </c>
      <c r="M735" s="42">
        <f>L735*D735</f>
        <v>0</v>
      </c>
      <c r="N735"/>
      <c r="O735" s="5"/>
      <c r="P735"/>
      <c r="Q735" s="345"/>
      <c r="R735" s="471"/>
      <c r="S735" s="4"/>
      <c r="T735" s="4"/>
      <c r="U735" s="4"/>
      <c r="V735" s="4"/>
      <c r="W735" s="4"/>
      <c r="X735" s="4"/>
      <c r="Y735" s="4"/>
      <c r="Z735" s="4"/>
    </row>
    <row r="736" spans="1:26" ht="14.4" customHeight="1" x14ac:dyDescent="0.3">
      <c r="A736" s="25" t="s">
        <v>221</v>
      </c>
      <c r="B736" s="26" t="s">
        <v>14</v>
      </c>
      <c r="C736" s="27"/>
      <c r="D736" s="249">
        <v>0</v>
      </c>
      <c r="E736" s="144" t="s">
        <v>184</v>
      </c>
      <c r="F736" s="144" t="s">
        <v>121</v>
      </c>
      <c r="G736" s="46"/>
      <c r="H736" s="46"/>
      <c r="I736" s="46"/>
      <c r="J736" s="46"/>
      <c r="K736" s="46"/>
      <c r="L736" s="35">
        <f>L737+L738+L739+L740</f>
        <v>0</v>
      </c>
      <c r="M736" s="36"/>
      <c r="N736"/>
      <c r="O736" s="5"/>
      <c r="P736"/>
      <c r="Q736" s="345"/>
      <c r="R736" s="471"/>
      <c r="S736" s="4"/>
      <c r="T736" s="4"/>
      <c r="U736" s="4"/>
      <c r="V736" s="4"/>
      <c r="W736" s="4"/>
      <c r="X736" s="4"/>
      <c r="Y736" s="4"/>
      <c r="Z736" s="4"/>
    </row>
    <row r="737" spans="1:26" ht="17.399999999999999" customHeight="1" x14ac:dyDescent="0.3">
      <c r="A737" s="77"/>
      <c r="B737" s="39"/>
      <c r="C737" s="53">
        <v>20</v>
      </c>
      <c r="D737" s="249">
        <v>212</v>
      </c>
      <c r="E737" s="158"/>
      <c r="F737" s="158"/>
      <c r="G737" s="46"/>
      <c r="H737" s="46"/>
      <c r="I737" s="46"/>
      <c r="J737" s="46"/>
      <c r="K737" s="46"/>
      <c r="L737" s="42">
        <f>J737+I737+H737+G737+F737+E737+K737</f>
        <v>0</v>
      </c>
      <c r="M737" s="42">
        <f>L737*D737</f>
        <v>0</v>
      </c>
      <c r="N737"/>
      <c r="O737" s="5"/>
      <c r="P737"/>
      <c r="Q737" s="345"/>
      <c r="R737" s="471"/>
      <c r="S737" s="4"/>
      <c r="T737" s="4"/>
      <c r="U737" s="4"/>
      <c r="V737" s="4"/>
      <c r="W737" s="4"/>
      <c r="X737" s="4"/>
      <c r="Y737" s="4"/>
      <c r="Z737" s="4"/>
    </row>
    <row r="738" spans="1:26" ht="14.4" customHeight="1" x14ac:dyDescent="0.3">
      <c r="A738" s="77"/>
      <c r="B738" s="39"/>
      <c r="C738" s="53">
        <v>22</v>
      </c>
      <c r="D738" s="249">
        <v>231</v>
      </c>
      <c r="E738" s="53"/>
      <c r="F738" s="53"/>
      <c r="G738" s="46"/>
      <c r="H738" s="46"/>
      <c r="I738" s="46"/>
      <c r="J738" s="46"/>
      <c r="K738" s="46"/>
      <c r="L738" s="42">
        <f>J738+I738+H738+G738+F738+E738+K738</f>
        <v>0</v>
      </c>
      <c r="M738" s="42">
        <f>L738*D738</f>
        <v>0</v>
      </c>
      <c r="N738"/>
      <c r="O738" s="5"/>
      <c r="P738"/>
      <c r="Q738" s="345"/>
      <c r="R738" s="471"/>
      <c r="S738" s="4"/>
      <c r="T738" s="4"/>
      <c r="U738" s="4"/>
      <c r="V738" s="4"/>
      <c r="W738" s="4"/>
      <c r="X738" s="4"/>
      <c r="Y738" s="4"/>
      <c r="Z738" s="4"/>
    </row>
    <row r="739" spans="1:26" ht="14.4" customHeight="1" x14ac:dyDescent="0.3">
      <c r="A739" s="77"/>
      <c r="B739" s="39"/>
      <c r="C739" s="53">
        <v>24</v>
      </c>
      <c r="D739" s="249">
        <v>252</v>
      </c>
      <c r="E739" s="53"/>
      <c r="F739" s="53"/>
      <c r="G739" s="46"/>
      <c r="H739" s="46"/>
      <c r="I739" s="46"/>
      <c r="J739" s="46"/>
      <c r="K739" s="46"/>
      <c r="L739" s="42">
        <f>J739+I739+H739+G739+F739+E739+K739</f>
        <v>0</v>
      </c>
      <c r="M739" s="42">
        <f>L739*D739</f>
        <v>0</v>
      </c>
      <c r="N739"/>
      <c r="O739" s="5"/>
      <c r="P739"/>
      <c r="Q739" s="345"/>
      <c r="R739" s="471"/>
      <c r="S739" s="4"/>
      <c r="T739" s="4"/>
      <c r="U739" s="4"/>
      <c r="V739" s="4"/>
      <c r="W739" s="4"/>
      <c r="X739" s="4"/>
      <c r="Y739" s="4"/>
      <c r="Z739" s="4"/>
    </row>
    <row r="740" spans="1:26" ht="14.4" customHeight="1" thickBot="1" x14ac:dyDescent="0.35">
      <c r="A740" s="77"/>
      <c r="B740" s="39"/>
      <c r="C740" s="53">
        <v>26</v>
      </c>
      <c r="D740" s="249">
        <v>265</v>
      </c>
      <c r="E740" s="53"/>
      <c r="F740" s="53"/>
      <c r="G740" s="46"/>
      <c r="H740" s="46"/>
      <c r="I740" s="46"/>
      <c r="J740" s="46"/>
      <c r="K740" s="46"/>
      <c r="L740" s="42">
        <f>J740+I740+H740+G740+F740+E740+K740</f>
        <v>0</v>
      </c>
      <c r="M740" s="42">
        <f>L740*D740</f>
        <v>0</v>
      </c>
      <c r="N740"/>
      <c r="O740" s="5"/>
      <c r="P740"/>
      <c r="Q740" s="345"/>
      <c r="R740" s="471"/>
      <c r="S740" s="4"/>
      <c r="T740" s="4"/>
      <c r="U740" s="4"/>
      <c r="V740" s="4"/>
      <c r="W740" s="4"/>
      <c r="X740" s="4"/>
      <c r="Y740" s="4"/>
      <c r="Z740" s="4"/>
    </row>
    <row r="741" spans="1:26" ht="14.4" customHeight="1" x14ac:dyDescent="0.3">
      <c r="A741" s="25" t="s">
        <v>271</v>
      </c>
      <c r="B741" s="26" t="s">
        <v>14</v>
      </c>
      <c r="C741" s="27"/>
      <c r="D741" s="249">
        <v>0</v>
      </c>
      <c r="E741" s="144" t="s">
        <v>121</v>
      </c>
      <c r="F741" s="75"/>
      <c r="G741" s="75"/>
      <c r="H741" s="75"/>
      <c r="I741" s="75"/>
      <c r="J741" s="75"/>
      <c r="K741" s="75"/>
      <c r="L741" s="35">
        <f>L742+L743+L744+L745</f>
        <v>0</v>
      </c>
      <c r="M741" s="36"/>
      <c r="N741"/>
      <c r="O741" s="5"/>
      <c r="P741"/>
      <c r="Q741" s="345"/>
      <c r="R741" s="471"/>
      <c r="S741" s="4"/>
      <c r="T741" s="4"/>
      <c r="U741" s="4"/>
      <c r="V741" s="4"/>
      <c r="W741" s="4"/>
      <c r="X741" s="4"/>
      <c r="Y741" s="4"/>
      <c r="Z741" s="4"/>
    </row>
    <row r="742" spans="1:26" ht="18" customHeight="1" x14ac:dyDescent="0.3">
      <c r="A742" s="77"/>
      <c r="B742" s="39"/>
      <c r="C742" s="53">
        <v>20</v>
      </c>
      <c r="D742" s="249">
        <v>235</v>
      </c>
      <c r="E742" s="158"/>
      <c r="F742" s="46"/>
      <c r="G742" s="46"/>
      <c r="H742" s="46"/>
      <c r="I742" s="46"/>
      <c r="J742" s="46"/>
      <c r="K742" s="46"/>
      <c r="L742" s="42">
        <f>J742+I742+H742+G742+F742+E742+K742</f>
        <v>0</v>
      </c>
      <c r="M742" s="42">
        <f>L742*D742</f>
        <v>0</v>
      </c>
      <c r="N742"/>
      <c r="O742" s="5"/>
      <c r="P742"/>
      <c r="Q742" s="345"/>
      <c r="R742" s="471"/>
      <c r="S742" s="4"/>
      <c r="T742" s="4"/>
      <c r="U742" s="4"/>
      <c r="V742" s="4"/>
      <c r="W742" s="4"/>
      <c r="X742" s="4"/>
      <c r="Y742" s="4"/>
      <c r="Z742" s="4"/>
    </row>
    <row r="743" spans="1:26" ht="14.4" customHeight="1" x14ac:dyDescent="0.3">
      <c r="A743" s="77"/>
      <c r="B743" s="39"/>
      <c r="C743" s="53">
        <v>22</v>
      </c>
      <c r="D743" s="249">
        <v>250</v>
      </c>
      <c r="E743" s="53"/>
      <c r="F743" s="46"/>
      <c r="G743" s="46"/>
      <c r="H743" s="46"/>
      <c r="I743" s="46"/>
      <c r="J743" s="46"/>
      <c r="K743" s="46"/>
      <c r="L743" s="42">
        <f>J743+I743+H743+G743+F743+E743+K743</f>
        <v>0</v>
      </c>
      <c r="M743" s="42">
        <f>L743*D743</f>
        <v>0</v>
      </c>
      <c r="N743"/>
      <c r="O743" s="5"/>
      <c r="P743"/>
      <c r="Q743" s="345"/>
      <c r="R743" s="471"/>
      <c r="S743" s="4"/>
      <c r="T743" s="4"/>
      <c r="U743" s="4"/>
      <c r="V743" s="4"/>
      <c r="W743" s="4"/>
      <c r="X743" s="4"/>
      <c r="Y743" s="4"/>
      <c r="Z743" s="4"/>
    </row>
    <row r="744" spans="1:26" ht="18" customHeight="1" x14ac:dyDescent="0.3">
      <c r="A744" s="77"/>
      <c r="B744" s="39"/>
      <c r="C744" s="53">
        <v>24</v>
      </c>
      <c r="D744" s="249">
        <v>265</v>
      </c>
      <c r="E744" s="53"/>
      <c r="F744" s="46"/>
      <c r="G744" s="46"/>
      <c r="H744" s="46"/>
      <c r="I744" s="46"/>
      <c r="J744" s="46"/>
      <c r="K744" s="46"/>
      <c r="L744" s="42">
        <f>J744+I744+H744+G744+F744+E744+K744</f>
        <v>0</v>
      </c>
      <c r="M744" s="42">
        <f>L744*D744</f>
        <v>0</v>
      </c>
      <c r="N744"/>
      <c r="O744" s="5"/>
      <c r="P744"/>
      <c r="Q744" s="345"/>
      <c r="R744" s="471"/>
      <c r="S744" s="4"/>
      <c r="T744" s="4"/>
      <c r="U744" s="4"/>
      <c r="V744" s="4"/>
      <c r="W744" s="4"/>
      <c r="X744" s="4"/>
      <c r="Y744" s="4"/>
      <c r="Z744" s="4"/>
    </row>
    <row r="745" spans="1:26" ht="14.4" customHeight="1" x14ac:dyDescent="0.3">
      <c r="A745" s="77"/>
      <c r="B745" s="39"/>
      <c r="C745" s="53">
        <v>26</v>
      </c>
      <c r="D745" s="249">
        <v>280</v>
      </c>
      <c r="E745" s="53"/>
      <c r="F745" s="46"/>
      <c r="G745" s="46"/>
      <c r="H745" s="46"/>
      <c r="I745" s="46"/>
      <c r="J745" s="46"/>
      <c r="K745" s="46"/>
      <c r="L745" s="42">
        <f>J745+I745+H745+G745+F745+E745+K745</f>
        <v>0</v>
      </c>
      <c r="M745" s="42">
        <f>L745*D745</f>
        <v>0</v>
      </c>
      <c r="N745"/>
      <c r="O745" s="5"/>
      <c r="P745"/>
      <c r="Q745" s="345"/>
      <c r="R745" s="471"/>
      <c r="S745" s="4"/>
      <c r="T745" s="4"/>
      <c r="U745" s="4"/>
      <c r="V745" s="4"/>
      <c r="W745" s="4"/>
      <c r="X745" s="4"/>
      <c r="Y745" s="4"/>
      <c r="Z745" s="4"/>
    </row>
    <row r="746" spans="1:26" ht="14.4" customHeight="1" thickBot="1" x14ac:dyDescent="0.35">
      <c r="A746" s="67"/>
      <c r="B746" s="68"/>
      <c r="C746" s="69"/>
      <c r="D746" s="69"/>
      <c r="E746" s="69"/>
      <c r="F746" s="69"/>
      <c r="G746" s="69"/>
      <c r="H746" s="69"/>
      <c r="I746" s="69"/>
      <c r="J746" s="69"/>
      <c r="K746" s="69"/>
      <c r="L746" s="71"/>
      <c r="M746" s="71"/>
      <c r="N746"/>
      <c r="O746" s="5"/>
      <c r="P746"/>
      <c r="Q746" s="345"/>
      <c r="R746" s="471"/>
      <c r="S746" s="4"/>
      <c r="T746" s="4"/>
      <c r="U746" s="4"/>
      <c r="V746" s="4"/>
      <c r="W746" s="4"/>
      <c r="X746" s="4"/>
      <c r="Y746" s="4"/>
      <c r="Z746" s="4"/>
    </row>
    <row r="747" spans="1:26" ht="14.4" customHeight="1" x14ac:dyDescent="0.3">
      <c r="A747" s="38" t="s">
        <v>298</v>
      </c>
      <c r="B747" s="39" t="s">
        <v>14</v>
      </c>
      <c r="C747" s="53"/>
      <c r="D747" s="249">
        <v>0</v>
      </c>
      <c r="E747" s="237" t="s">
        <v>49</v>
      </c>
      <c r="F747" s="237" t="s">
        <v>16</v>
      </c>
      <c r="G747" s="46"/>
      <c r="H747" s="46"/>
      <c r="I747" s="46"/>
      <c r="J747" s="46"/>
      <c r="K747" s="46"/>
      <c r="L747" s="88">
        <f>L748+L749+L750+L751</f>
        <v>0</v>
      </c>
      <c r="M747" s="42"/>
      <c r="N747"/>
      <c r="O747" s="5"/>
      <c r="P747"/>
      <c r="Q747" s="345"/>
      <c r="R747" s="471"/>
      <c r="S747" s="4"/>
      <c r="T747" s="4"/>
      <c r="U747" s="4"/>
      <c r="V747" s="4"/>
      <c r="W747" s="4"/>
      <c r="X747" s="4"/>
      <c r="Y747" s="4"/>
      <c r="Z747" s="4"/>
    </row>
    <row r="748" spans="1:26" ht="14.4" customHeight="1" x14ac:dyDescent="0.3">
      <c r="A748" s="77"/>
      <c r="B748" s="39"/>
      <c r="C748" s="53">
        <v>18</v>
      </c>
      <c r="D748" s="249">
        <v>212</v>
      </c>
      <c r="E748" s="158"/>
      <c r="F748" s="158"/>
      <c r="G748" s="46"/>
      <c r="H748" s="46"/>
      <c r="I748" s="46"/>
      <c r="J748" s="46"/>
      <c r="K748" s="46"/>
      <c r="L748" s="42">
        <f>J748+I748+H748+G748+F748+E748+K748</f>
        <v>0</v>
      </c>
      <c r="M748" s="42">
        <f>L748*D748</f>
        <v>0</v>
      </c>
      <c r="N748"/>
      <c r="O748" s="5"/>
      <c r="P748"/>
      <c r="Q748" s="345"/>
      <c r="R748" s="471"/>
      <c r="S748" s="4"/>
      <c r="T748" s="4"/>
      <c r="U748" s="4"/>
      <c r="V748" s="4"/>
      <c r="W748" s="4"/>
      <c r="X748" s="4"/>
      <c r="Y748" s="4"/>
      <c r="Z748" s="4"/>
    </row>
    <row r="749" spans="1:26" ht="14.4" customHeight="1" x14ac:dyDescent="0.3">
      <c r="A749" s="77"/>
      <c r="B749" s="39"/>
      <c r="C749" s="53">
        <v>20</v>
      </c>
      <c r="D749" s="249">
        <v>212</v>
      </c>
      <c r="E749" s="53"/>
      <c r="F749" s="53"/>
      <c r="G749" s="46"/>
      <c r="H749" s="46"/>
      <c r="I749" s="46"/>
      <c r="J749" s="46"/>
      <c r="K749" s="46"/>
      <c r="L749" s="42">
        <f>J749+I749+H749+G749+F749+E749+K749</f>
        <v>0</v>
      </c>
      <c r="M749" s="42">
        <f>L749*D749</f>
        <v>0</v>
      </c>
      <c r="N749"/>
      <c r="O749" s="5"/>
      <c r="P749"/>
      <c r="Q749" s="345"/>
      <c r="R749" s="471"/>
      <c r="S749" s="4"/>
      <c r="T749" s="4"/>
      <c r="U749" s="4"/>
      <c r="V749" s="4"/>
      <c r="W749" s="4"/>
      <c r="X749" s="4"/>
      <c r="Y749" s="4"/>
      <c r="Z749" s="4"/>
    </row>
    <row r="750" spans="1:26" ht="14.4" customHeight="1" x14ac:dyDescent="0.3">
      <c r="A750" s="77"/>
      <c r="B750" s="39"/>
      <c r="C750" s="53">
        <v>22</v>
      </c>
      <c r="D750" s="249">
        <v>212</v>
      </c>
      <c r="E750" s="46"/>
      <c r="F750" s="46"/>
      <c r="G750" s="46"/>
      <c r="H750" s="46"/>
      <c r="I750" s="46"/>
      <c r="J750" s="46"/>
      <c r="K750" s="46"/>
      <c r="L750" s="42">
        <f>J750+I750+H750+G750+F750+E750+K750</f>
        <v>0</v>
      </c>
      <c r="M750" s="42">
        <f>L750*D750</f>
        <v>0</v>
      </c>
      <c r="N750"/>
      <c r="O750" s="5"/>
      <c r="P750"/>
      <c r="Q750" s="345"/>
      <c r="R750" s="471"/>
      <c r="S750" s="4"/>
      <c r="T750" s="4"/>
      <c r="U750" s="4"/>
      <c r="V750" s="4"/>
      <c r="W750" s="4"/>
      <c r="X750" s="4"/>
      <c r="Y750" s="4"/>
      <c r="Z750" s="4"/>
    </row>
    <row r="751" spans="1:26" ht="14.4" customHeight="1" x14ac:dyDescent="0.3">
      <c r="A751" s="77"/>
      <c r="B751" s="342"/>
      <c r="C751" s="326"/>
      <c r="D751" s="249">
        <v>0</v>
      </c>
      <c r="E751" s="326"/>
      <c r="F751" s="326"/>
      <c r="G751" s="46"/>
      <c r="H751" s="46"/>
      <c r="I751" s="46"/>
      <c r="J751" s="46"/>
      <c r="K751" s="46"/>
      <c r="L751" s="42"/>
      <c r="M751" s="42"/>
      <c r="N751"/>
      <c r="O751" s="5"/>
      <c r="P751"/>
      <c r="Q751" s="345"/>
      <c r="R751" s="471"/>
      <c r="S751" s="4"/>
      <c r="T751" s="4"/>
      <c r="U751" s="4"/>
      <c r="V751" s="4"/>
      <c r="W751" s="4"/>
      <c r="X751" s="4"/>
      <c r="Y751" s="4"/>
      <c r="Z751" s="4"/>
    </row>
    <row r="752" spans="1:26" ht="14.4" customHeight="1" x14ac:dyDescent="0.3">
      <c r="A752" s="77"/>
      <c r="B752" s="361"/>
      <c r="C752" s="333"/>
      <c r="D752" s="249">
        <v>0</v>
      </c>
      <c r="E752" s="333"/>
      <c r="F752" s="333"/>
      <c r="G752" s="46"/>
      <c r="H752" s="46"/>
      <c r="I752" s="46"/>
      <c r="J752" s="46"/>
      <c r="K752" s="46"/>
      <c r="L752" s="48"/>
      <c r="M752" s="48"/>
      <c r="N752"/>
      <c r="O752" s="5"/>
      <c r="P752"/>
      <c r="Q752" s="345"/>
      <c r="R752" s="471"/>
      <c r="S752" s="4"/>
      <c r="T752" s="4"/>
      <c r="U752" s="4"/>
      <c r="V752" s="4"/>
      <c r="W752" s="4"/>
      <c r="X752" s="4"/>
      <c r="Y752" s="4"/>
      <c r="Z752" s="4"/>
    </row>
    <row r="753" spans="1:26" ht="14.4" customHeight="1" x14ac:dyDescent="0.3">
      <c r="A753" s="38" t="s">
        <v>436</v>
      </c>
      <c r="B753" s="39" t="s">
        <v>236</v>
      </c>
      <c r="C753" s="53"/>
      <c r="D753" s="249">
        <v>0</v>
      </c>
      <c r="E753" s="237" t="s">
        <v>16</v>
      </c>
      <c r="F753" s="237" t="s">
        <v>49</v>
      </c>
      <c r="G753" s="46"/>
      <c r="H753" s="46"/>
      <c r="I753" s="46"/>
      <c r="J753" s="46"/>
      <c r="K753" s="46"/>
      <c r="L753" s="88">
        <f>L754+L755+L756+L757</f>
        <v>0</v>
      </c>
      <c r="M753" s="42"/>
      <c r="N753"/>
      <c r="O753" s="5"/>
      <c r="P753"/>
      <c r="Q753" s="345"/>
      <c r="R753" s="471"/>
      <c r="S753" s="4"/>
      <c r="T753" s="4"/>
      <c r="U753" s="4"/>
      <c r="V753" s="4"/>
      <c r="W753" s="4"/>
      <c r="X753" s="4"/>
      <c r="Y753" s="4"/>
      <c r="Z753" s="4"/>
    </row>
    <row r="754" spans="1:26" ht="14.4" customHeight="1" x14ac:dyDescent="0.3">
      <c r="A754" s="77"/>
      <c r="B754" s="39"/>
      <c r="C754" s="53">
        <v>18</v>
      </c>
      <c r="D754" s="249">
        <v>258</v>
      </c>
      <c r="E754" s="158"/>
      <c r="F754" s="158"/>
      <c r="G754" s="46"/>
      <c r="H754" s="46"/>
      <c r="I754" s="46"/>
      <c r="J754" s="46"/>
      <c r="K754" s="46"/>
      <c r="L754" s="42">
        <f>J754+I754+H754+G754+F754+E754+K754</f>
        <v>0</v>
      </c>
      <c r="M754" s="42">
        <f>L754*D754</f>
        <v>0</v>
      </c>
      <c r="N754"/>
      <c r="O754" s="5"/>
      <c r="P754"/>
      <c r="Q754" s="345"/>
      <c r="R754" s="471"/>
      <c r="S754" s="4"/>
      <c r="T754" s="4"/>
      <c r="U754" s="4"/>
      <c r="V754" s="4"/>
      <c r="W754" s="4"/>
      <c r="X754" s="4"/>
      <c r="Y754" s="4"/>
      <c r="Z754" s="4"/>
    </row>
    <row r="755" spans="1:26" ht="16.2" customHeight="1" x14ac:dyDescent="0.3">
      <c r="A755" s="77"/>
      <c r="B755" s="39"/>
      <c r="C755" s="53">
        <v>20</v>
      </c>
      <c r="D755" s="249">
        <v>258</v>
      </c>
      <c r="E755" s="53"/>
      <c r="F755" s="53"/>
      <c r="G755" s="46"/>
      <c r="H755" s="46"/>
      <c r="I755" s="46"/>
      <c r="J755" s="46"/>
      <c r="K755" s="46"/>
      <c r="L755" s="42">
        <f>J755+I755+H755+G755+F755+E755+K755</f>
        <v>0</v>
      </c>
      <c r="M755" s="42">
        <f>L755*D755</f>
        <v>0</v>
      </c>
      <c r="N755"/>
      <c r="O755" s="5"/>
      <c r="P755"/>
      <c r="Q755" s="345"/>
      <c r="R755" s="471"/>
      <c r="S755" s="4"/>
      <c r="T755" s="4"/>
      <c r="U755" s="4"/>
      <c r="V755" s="4"/>
      <c r="W755" s="4"/>
      <c r="X755" s="4"/>
      <c r="Y755" s="4"/>
      <c r="Z755" s="4"/>
    </row>
    <row r="756" spans="1:26" ht="14.4" customHeight="1" x14ac:dyDescent="0.3">
      <c r="A756" s="77"/>
      <c r="B756" s="39"/>
      <c r="C756" s="53">
        <v>22</v>
      </c>
      <c r="D756" s="249">
        <v>278</v>
      </c>
      <c r="E756" s="46"/>
      <c r="F756" s="46"/>
      <c r="G756" s="46"/>
      <c r="H756" s="46"/>
      <c r="I756" s="46"/>
      <c r="J756" s="46"/>
      <c r="K756" s="46"/>
      <c r="L756" s="42">
        <f>J756+I756+H756+G756+F756+E756+K756</f>
        <v>0</v>
      </c>
      <c r="M756" s="42">
        <f>L756*D756</f>
        <v>0</v>
      </c>
      <c r="N756"/>
      <c r="O756" s="5"/>
      <c r="P756"/>
      <c r="Q756" s="345"/>
      <c r="R756" s="471"/>
      <c r="S756" s="4"/>
      <c r="T756" s="4"/>
      <c r="U756" s="4"/>
      <c r="V756" s="4"/>
      <c r="W756" s="4"/>
      <c r="X756" s="4"/>
      <c r="Y756" s="4"/>
      <c r="Z756" s="4"/>
    </row>
    <row r="757" spans="1:26" ht="17.399999999999999" customHeight="1" x14ac:dyDescent="0.3">
      <c r="A757" s="77"/>
      <c r="B757" s="342"/>
      <c r="C757" s="326"/>
      <c r="D757" s="249">
        <v>0</v>
      </c>
      <c r="E757" s="326"/>
      <c r="F757" s="326"/>
      <c r="G757" s="46"/>
      <c r="H757" s="46"/>
      <c r="I757" s="46"/>
      <c r="J757" s="46"/>
      <c r="K757" s="46"/>
      <c r="L757" s="42"/>
      <c r="M757" s="42"/>
      <c r="N757"/>
      <c r="O757" s="5"/>
      <c r="P757"/>
      <c r="Q757" s="345"/>
      <c r="R757" s="471"/>
      <c r="S757" s="4"/>
      <c r="T757" s="4"/>
      <c r="U757" s="4"/>
      <c r="V757" s="4"/>
      <c r="W757" s="4"/>
      <c r="X757" s="4"/>
      <c r="Y757" s="4"/>
      <c r="Z757" s="4"/>
    </row>
    <row r="758" spans="1:26" ht="14.4" customHeight="1" x14ac:dyDescent="0.3">
      <c r="A758" s="77"/>
      <c r="B758" s="361"/>
      <c r="C758" s="333"/>
      <c r="D758" s="249">
        <v>0</v>
      </c>
      <c r="E758" s="333"/>
      <c r="F758" s="333"/>
      <c r="G758" s="46"/>
      <c r="H758" s="46"/>
      <c r="I758" s="46"/>
      <c r="J758" s="46"/>
      <c r="K758" s="46"/>
      <c r="L758" s="48"/>
      <c r="M758" s="48"/>
      <c r="N758"/>
      <c r="O758" s="5"/>
      <c r="P758"/>
      <c r="Q758" s="345"/>
      <c r="R758" s="471"/>
      <c r="S758" s="4"/>
      <c r="T758" s="4"/>
      <c r="U758" s="4"/>
      <c r="V758" s="4"/>
      <c r="W758" s="4"/>
      <c r="X758" s="4"/>
      <c r="Y758" s="4"/>
      <c r="Z758" s="4"/>
    </row>
    <row r="759" spans="1:26" ht="14.4" customHeight="1" thickBot="1" x14ac:dyDescent="0.35">
      <c r="A759" s="67"/>
      <c r="B759" s="68"/>
      <c r="C759" s="69"/>
      <c r="D759" s="249">
        <v>0</v>
      </c>
      <c r="E759" s="69"/>
      <c r="F759" s="69"/>
      <c r="G759" s="69"/>
      <c r="H759" s="69"/>
      <c r="I759" s="69"/>
      <c r="J759" s="69"/>
      <c r="K759" s="69"/>
      <c r="L759" s="71"/>
      <c r="M759" s="71"/>
      <c r="N759"/>
      <c r="O759" s="5"/>
      <c r="P759"/>
      <c r="Q759" s="345"/>
      <c r="R759" s="471"/>
      <c r="S759" s="4"/>
      <c r="T759" s="4"/>
      <c r="U759" s="4"/>
      <c r="V759" s="4"/>
      <c r="W759" s="4"/>
      <c r="X759" s="4"/>
      <c r="Y759" s="4"/>
      <c r="Z759" s="4"/>
    </row>
    <row r="760" spans="1:26" ht="14.4" customHeight="1" x14ac:dyDescent="0.3">
      <c r="A760" s="38" t="s">
        <v>348</v>
      </c>
      <c r="B760" s="39" t="s">
        <v>236</v>
      </c>
      <c r="C760" s="53"/>
      <c r="D760" s="249">
        <v>0</v>
      </c>
      <c r="E760" s="237" t="s">
        <v>16</v>
      </c>
      <c r="F760" s="237" t="s">
        <v>49</v>
      </c>
      <c r="G760" s="46"/>
      <c r="H760" s="46"/>
      <c r="I760" s="46"/>
      <c r="J760" s="46"/>
      <c r="K760" s="46"/>
      <c r="L760" s="88">
        <f>L761+L762+L763+L764</f>
        <v>0</v>
      </c>
      <c r="M760" s="42"/>
      <c r="N760"/>
      <c r="O760" s="5"/>
      <c r="P760"/>
      <c r="Q760" s="345"/>
      <c r="R760" s="471"/>
      <c r="S760" s="4"/>
      <c r="T760" s="4"/>
      <c r="U760" s="4"/>
      <c r="V760" s="4"/>
      <c r="W760" s="4"/>
      <c r="X760" s="4"/>
      <c r="Y760" s="4"/>
      <c r="Z760" s="4"/>
    </row>
    <row r="761" spans="1:26" ht="14.4" customHeight="1" x14ac:dyDescent="0.3">
      <c r="A761" s="77"/>
      <c r="B761" s="39"/>
      <c r="C761" s="53">
        <v>18</v>
      </c>
      <c r="D761" s="249">
        <v>238</v>
      </c>
      <c r="E761" s="158"/>
      <c r="F761" s="158"/>
      <c r="G761" s="46"/>
      <c r="H761" s="46"/>
      <c r="I761" s="46"/>
      <c r="J761" s="46"/>
      <c r="K761" s="46"/>
      <c r="L761" s="42">
        <f>J761+I761+H761+G761+F761+E761+K761</f>
        <v>0</v>
      </c>
      <c r="M761" s="42">
        <f>L761*D761</f>
        <v>0</v>
      </c>
      <c r="N761"/>
      <c r="O761" s="5"/>
      <c r="P761"/>
      <c r="Q761" s="345"/>
      <c r="R761" s="471"/>
      <c r="S761" s="4"/>
      <c r="T761" s="4"/>
      <c r="U761" s="4"/>
      <c r="V761" s="4"/>
      <c r="W761" s="4"/>
      <c r="X761" s="4"/>
      <c r="Y761" s="4"/>
      <c r="Z761" s="4"/>
    </row>
    <row r="762" spans="1:26" ht="14.4" customHeight="1" x14ac:dyDescent="0.3">
      <c r="A762" s="77"/>
      <c r="B762" s="39"/>
      <c r="C762" s="53">
        <v>20</v>
      </c>
      <c r="D762" s="249">
        <v>238</v>
      </c>
      <c r="E762" s="53"/>
      <c r="F762" s="53"/>
      <c r="G762" s="46"/>
      <c r="H762" s="46"/>
      <c r="I762" s="46"/>
      <c r="J762" s="46"/>
      <c r="K762" s="46"/>
      <c r="L762" s="42">
        <f>J762+I762+H762+G762+F762+E762+K762</f>
        <v>0</v>
      </c>
      <c r="M762" s="42">
        <f>L762*D762</f>
        <v>0</v>
      </c>
      <c r="N762"/>
      <c r="O762" s="5"/>
      <c r="P762"/>
      <c r="Q762" s="345"/>
      <c r="R762" s="471"/>
      <c r="S762" s="4"/>
      <c r="T762" s="4"/>
      <c r="U762" s="4"/>
      <c r="V762" s="4"/>
      <c r="W762" s="4"/>
      <c r="X762" s="4"/>
      <c r="Y762" s="4"/>
      <c r="Z762" s="4"/>
    </row>
    <row r="763" spans="1:26" ht="14.4" customHeight="1" x14ac:dyDescent="0.3">
      <c r="A763" s="77"/>
      <c r="B763" s="39"/>
      <c r="C763" s="53">
        <v>22</v>
      </c>
      <c r="D763" s="249">
        <v>278</v>
      </c>
      <c r="E763" s="46"/>
      <c r="F763" s="46"/>
      <c r="G763" s="46"/>
      <c r="H763" s="46"/>
      <c r="I763" s="46"/>
      <c r="J763" s="46"/>
      <c r="K763" s="46"/>
      <c r="L763" s="42">
        <f>J763+I763+H763+G763+F763+E763+K763</f>
        <v>0</v>
      </c>
      <c r="M763" s="42">
        <f>L763*D763</f>
        <v>0</v>
      </c>
      <c r="N763"/>
      <c r="O763" s="5"/>
      <c r="P763"/>
      <c r="Q763" s="345"/>
      <c r="R763" s="471"/>
      <c r="S763" s="4"/>
      <c r="T763" s="4"/>
      <c r="U763" s="4"/>
      <c r="V763" s="4"/>
      <c r="W763" s="4"/>
      <c r="X763" s="4"/>
      <c r="Y763" s="4"/>
      <c r="Z763" s="4"/>
    </row>
    <row r="764" spans="1:26" ht="19.2" customHeight="1" x14ac:dyDescent="0.3">
      <c r="A764" s="77"/>
      <c r="B764" s="342"/>
      <c r="C764" s="326"/>
      <c r="D764" s="249">
        <v>0</v>
      </c>
      <c r="E764" s="326"/>
      <c r="F764" s="326"/>
      <c r="G764" s="46"/>
      <c r="H764" s="46"/>
      <c r="I764" s="46"/>
      <c r="J764" s="46"/>
      <c r="K764" s="46"/>
      <c r="L764" s="42"/>
      <c r="M764" s="42"/>
      <c r="N764"/>
      <c r="O764" s="5"/>
      <c r="P764"/>
      <c r="Q764" s="345"/>
      <c r="R764" s="471"/>
      <c r="S764" s="4"/>
      <c r="T764" s="4"/>
      <c r="U764" s="4"/>
      <c r="V764" s="4"/>
      <c r="W764" s="4"/>
      <c r="X764" s="4"/>
      <c r="Y764" s="4"/>
      <c r="Z764" s="4"/>
    </row>
    <row r="765" spans="1:26" ht="15" customHeight="1" thickBot="1" x14ac:dyDescent="0.35">
      <c r="A765" s="77"/>
      <c r="B765" s="361"/>
      <c r="C765" s="333"/>
      <c r="D765" s="249">
        <v>0</v>
      </c>
      <c r="E765" s="333"/>
      <c r="F765" s="333"/>
      <c r="G765" s="46"/>
      <c r="H765" s="46"/>
      <c r="I765" s="46"/>
      <c r="J765" s="46"/>
      <c r="K765" s="46"/>
      <c r="L765" s="48"/>
      <c r="M765" s="48"/>
      <c r="N765"/>
      <c r="O765" s="5"/>
      <c r="P765"/>
      <c r="Q765" s="345"/>
      <c r="R765" s="471"/>
      <c r="S765" s="4"/>
      <c r="T765" s="4"/>
      <c r="U765" s="4"/>
      <c r="V765" s="4"/>
      <c r="W765" s="4"/>
      <c r="X765" s="4"/>
      <c r="Y765" s="4"/>
      <c r="Z765" s="4"/>
    </row>
    <row r="766" spans="1:26" ht="18" customHeight="1" x14ac:dyDescent="0.3">
      <c r="A766" s="25" t="s">
        <v>299</v>
      </c>
      <c r="B766" s="26" t="s">
        <v>14</v>
      </c>
      <c r="C766" s="27"/>
      <c r="D766" s="249">
        <v>0</v>
      </c>
      <c r="E766" s="144" t="s">
        <v>49</v>
      </c>
      <c r="F766" s="144" t="s">
        <v>16</v>
      </c>
      <c r="G766" s="46"/>
      <c r="H766" s="46"/>
      <c r="I766" s="46"/>
      <c r="J766" s="46"/>
      <c r="K766" s="46"/>
      <c r="L766" s="35">
        <f>L767+L768+L769+L770</f>
        <v>0</v>
      </c>
      <c r="M766" s="36"/>
      <c r="N766"/>
      <c r="O766" s="5"/>
      <c r="P766"/>
      <c r="Q766" s="345"/>
      <c r="R766" s="471"/>
      <c r="S766" s="4"/>
      <c r="T766" s="4"/>
      <c r="U766" s="4"/>
      <c r="V766" s="4"/>
      <c r="W766" s="4"/>
      <c r="X766" s="4"/>
      <c r="Y766" s="4"/>
      <c r="Z766" s="4"/>
    </row>
    <row r="767" spans="1:26" ht="14.4" customHeight="1" x14ac:dyDescent="0.3">
      <c r="A767" s="77"/>
      <c r="B767" s="39"/>
      <c r="C767" s="53">
        <v>18</v>
      </c>
      <c r="D767" s="249">
        <v>146</v>
      </c>
      <c r="E767" s="158"/>
      <c r="F767" s="158"/>
      <c r="G767" s="46"/>
      <c r="H767" s="46"/>
      <c r="I767" s="46"/>
      <c r="J767" s="46"/>
      <c r="K767" s="46"/>
      <c r="L767" s="42">
        <f>J767+I767+H767+G767+F767+E767+K767</f>
        <v>0</v>
      </c>
      <c r="M767" s="42">
        <f>L767*D767</f>
        <v>0</v>
      </c>
      <c r="N767"/>
      <c r="O767" s="5"/>
      <c r="P767"/>
      <c r="Q767" s="345"/>
      <c r="R767" s="471"/>
      <c r="S767" s="4"/>
      <c r="T767" s="4"/>
      <c r="U767" s="4"/>
      <c r="V767" s="4"/>
      <c r="W767" s="4"/>
      <c r="X767" s="4"/>
      <c r="Y767" s="4"/>
      <c r="Z767" s="4"/>
    </row>
    <row r="768" spans="1:26" ht="14.4" customHeight="1" x14ac:dyDescent="0.3">
      <c r="A768" s="77"/>
      <c r="B768" s="39"/>
      <c r="C768" s="53">
        <v>20</v>
      </c>
      <c r="D768" s="472">
        <v>146</v>
      </c>
      <c r="E768" s="53"/>
      <c r="F768" s="53"/>
      <c r="G768" s="46"/>
      <c r="H768" s="46"/>
      <c r="I768" s="46"/>
      <c r="J768" s="46"/>
      <c r="K768" s="46"/>
      <c r="L768" s="42">
        <f>J768+I768+H768+G768+F768+E768+K768</f>
        <v>0</v>
      </c>
      <c r="M768" s="42">
        <f>L768*D768</f>
        <v>0</v>
      </c>
      <c r="N768"/>
      <c r="O768" s="5"/>
      <c r="P768"/>
      <c r="Q768" s="345"/>
      <c r="R768" s="471"/>
      <c r="S768" s="4"/>
      <c r="T768" s="4"/>
      <c r="U768" s="4"/>
      <c r="V768" s="4"/>
      <c r="W768" s="4"/>
      <c r="X768" s="4"/>
      <c r="Y768" s="4"/>
      <c r="Z768" s="4"/>
    </row>
    <row r="769" spans="1:26" ht="14.4" customHeight="1" x14ac:dyDescent="0.3">
      <c r="A769" s="77"/>
      <c r="B769" s="342"/>
      <c r="C769" s="326"/>
      <c r="D769" s="472">
        <v>0</v>
      </c>
      <c r="E769" s="326"/>
      <c r="F769" s="326"/>
      <c r="G769" s="46"/>
      <c r="H769" s="46"/>
      <c r="I769" s="46"/>
      <c r="J769" s="46"/>
      <c r="K769" s="46"/>
      <c r="L769" s="42">
        <f>J769+I769+H769+G769+F769+E769+K769</f>
        <v>0</v>
      </c>
      <c r="M769" s="42">
        <f>L769*D769</f>
        <v>0</v>
      </c>
      <c r="N769"/>
      <c r="O769" s="5"/>
      <c r="P769"/>
      <c r="Q769" s="345"/>
      <c r="R769" s="471"/>
      <c r="S769" s="4"/>
      <c r="T769" s="4"/>
      <c r="U769" s="4"/>
      <c r="V769" s="4"/>
      <c r="W769" s="4"/>
      <c r="X769" s="4"/>
      <c r="Y769" s="4"/>
      <c r="Z769" s="4"/>
    </row>
    <row r="770" spans="1:26" ht="14.4" customHeight="1" x14ac:dyDescent="0.3">
      <c r="A770" s="77"/>
      <c r="B770" s="342"/>
      <c r="C770" s="326"/>
      <c r="D770" s="472">
        <v>0</v>
      </c>
      <c r="E770" s="326"/>
      <c r="F770" s="326"/>
      <c r="G770" s="46"/>
      <c r="H770" s="46"/>
      <c r="I770" s="46"/>
      <c r="J770" s="46"/>
      <c r="K770" s="46"/>
      <c r="L770" s="42"/>
      <c r="M770" s="42"/>
      <c r="N770"/>
      <c r="O770" s="5"/>
      <c r="P770"/>
      <c r="Q770" s="345"/>
      <c r="R770" s="471"/>
      <c r="S770" s="4"/>
      <c r="T770" s="4"/>
      <c r="U770" s="4"/>
      <c r="V770" s="4"/>
      <c r="W770" s="4"/>
      <c r="X770" s="4"/>
      <c r="Y770" s="4"/>
      <c r="Z770" s="4"/>
    </row>
    <row r="771" spans="1:26" ht="14.4" customHeight="1" thickBot="1" x14ac:dyDescent="0.35">
      <c r="A771" s="77"/>
      <c r="B771" s="45"/>
      <c r="C771" s="46"/>
      <c r="D771" s="471">
        <v>0</v>
      </c>
      <c r="E771" s="46"/>
      <c r="F771" s="46"/>
      <c r="G771" s="46"/>
      <c r="H771" s="46"/>
      <c r="I771" s="46"/>
      <c r="J771" s="46"/>
      <c r="K771" s="46"/>
      <c r="L771" s="48"/>
      <c r="M771" s="48"/>
      <c r="N771"/>
      <c r="O771" s="5"/>
      <c r="P771"/>
      <c r="Q771" s="345"/>
      <c r="R771" s="471"/>
      <c r="S771" s="4"/>
      <c r="T771" s="4"/>
      <c r="U771" s="4"/>
      <c r="V771" s="4"/>
      <c r="W771" s="4"/>
      <c r="X771" s="4"/>
      <c r="Y771" s="4"/>
      <c r="Z771" s="4"/>
    </row>
    <row r="772" spans="1:26" ht="14.4" customHeight="1" x14ac:dyDescent="0.3">
      <c r="A772" s="25" t="s">
        <v>597</v>
      </c>
      <c r="B772" s="26"/>
      <c r="C772" s="27"/>
      <c r="D772" s="538">
        <v>0</v>
      </c>
      <c r="E772" s="355" t="s">
        <v>296</v>
      </c>
      <c r="F772" s="52" t="s">
        <v>297</v>
      </c>
      <c r="G772" s="52" t="s">
        <v>295</v>
      </c>
      <c r="H772" s="75"/>
      <c r="I772" s="75"/>
      <c r="J772" s="75"/>
      <c r="K772" s="75"/>
      <c r="L772" s="35">
        <f>L773+L774+L775+L776+L777</f>
        <v>0</v>
      </c>
      <c r="M772" s="36"/>
      <c r="N772" s="37"/>
      <c r="O772" s="5"/>
      <c r="P772"/>
      <c r="Q772" s="345"/>
      <c r="R772" s="471"/>
      <c r="S772" s="4"/>
      <c r="T772" s="4"/>
      <c r="U772" s="4"/>
      <c r="V772" s="4"/>
      <c r="W772" s="4"/>
      <c r="X772" s="4"/>
      <c r="Y772" s="4"/>
      <c r="Z772" s="4"/>
    </row>
    <row r="773" spans="1:26" ht="14.4" customHeight="1" x14ac:dyDescent="0.3">
      <c r="A773" s="77"/>
      <c r="B773" s="39" t="s">
        <v>48</v>
      </c>
      <c r="C773" s="53"/>
      <c r="D773" s="472">
        <v>284</v>
      </c>
      <c r="E773" s="53"/>
      <c r="F773" s="53"/>
      <c r="G773" s="53"/>
      <c r="H773" s="46"/>
      <c r="I773" s="46"/>
      <c r="J773" s="46"/>
      <c r="K773" s="46"/>
      <c r="L773" s="42">
        <f>J773+I773+H773+G773+F773+E773+K773</f>
        <v>0</v>
      </c>
      <c r="M773" s="42">
        <f>L773*D773</f>
        <v>0</v>
      </c>
      <c r="N773" s="43"/>
      <c r="O773" s="5"/>
      <c r="P773"/>
      <c r="Q773" s="345"/>
      <c r="R773" s="471"/>
      <c r="S773" s="4"/>
      <c r="T773" s="4"/>
      <c r="U773" s="4"/>
      <c r="V773" s="4"/>
      <c r="W773" s="4"/>
      <c r="X773" s="4"/>
      <c r="Y773" s="4"/>
      <c r="Z773" s="4"/>
    </row>
    <row r="774" spans="1:26" ht="14.4" customHeight="1" x14ac:dyDescent="0.3">
      <c r="A774" s="77"/>
      <c r="B774" s="45"/>
      <c r="C774" s="46"/>
      <c r="D774" s="472">
        <v>0</v>
      </c>
      <c r="E774" s="46"/>
      <c r="F774" s="46"/>
      <c r="G774" s="46"/>
      <c r="H774" s="46"/>
      <c r="I774" s="46"/>
      <c r="J774" s="46"/>
      <c r="K774" s="46"/>
      <c r="L774" s="42">
        <f>J774+I774+H774+G774+F774+E774+K774</f>
        <v>0</v>
      </c>
      <c r="M774" s="48"/>
      <c r="N774" s="49"/>
      <c r="O774" s="5"/>
      <c r="P774"/>
      <c r="Q774" s="345"/>
      <c r="R774" s="471"/>
      <c r="S774" s="4"/>
      <c r="T774" s="4"/>
      <c r="U774" s="4"/>
      <c r="V774" s="4"/>
      <c r="W774" s="4"/>
      <c r="X774" s="4"/>
      <c r="Y774" s="4"/>
      <c r="Z774" s="4"/>
    </row>
    <row r="775" spans="1:26" ht="14.4" customHeight="1" x14ac:dyDescent="0.3">
      <c r="A775" s="77"/>
      <c r="B775" s="45"/>
      <c r="C775" s="46"/>
      <c r="D775" s="472">
        <v>0</v>
      </c>
      <c r="E775" s="46"/>
      <c r="F775" s="46"/>
      <c r="G775" s="46"/>
      <c r="H775" s="46"/>
      <c r="I775" s="46"/>
      <c r="J775" s="46"/>
      <c r="K775" s="46"/>
      <c r="L775" s="48"/>
      <c r="M775" s="48"/>
      <c r="N775" s="49"/>
      <c r="O775" s="5"/>
      <c r="P775"/>
      <c r="Q775" s="345"/>
      <c r="R775" s="471"/>
      <c r="S775" s="4"/>
      <c r="T775" s="4"/>
      <c r="U775" s="4"/>
      <c r="V775" s="4"/>
      <c r="W775" s="4"/>
      <c r="X775" s="4"/>
      <c r="Y775" s="4"/>
      <c r="Z775" s="4"/>
    </row>
    <row r="776" spans="1:26" ht="14.4" customHeight="1" x14ac:dyDescent="0.3">
      <c r="A776" s="77"/>
      <c r="B776" s="45"/>
      <c r="C776" s="46"/>
      <c r="D776" s="472">
        <v>0</v>
      </c>
      <c r="E776" s="46"/>
      <c r="F776" s="46"/>
      <c r="G776" s="46"/>
      <c r="H776" s="46"/>
      <c r="I776" s="46"/>
      <c r="J776" s="46"/>
      <c r="K776" s="46"/>
      <c r="L776" s="48"/>
      <c r="M776" s="48"/>
      <c r="N776" s="49"/>
      <c r="O776" s="5"/>
      <c r="P776"/>
      <c r="Q776" s="345"/>
      <c r="R776" s="471"/>
      <c r="S776" s="4"/>
      <c r="T776" s="4"/>
      <c r="U776" s="4"/>
      <c r="V776" s="4"/>
      <c r="W776" s="4"/>
      <c r="X776" s="4"/>
      <c r="Y776" s="4"/>
      <c r="Z776" s="4"/>
    </row>
    <row r="777" spans="1:26" ht="14.4" customHeight="1" x14ac:dyDescent="0.3">
      <c r="A777" s="77"/>
      <c r="B777" s="45"/>
      <c r="C777" s="46"/>
      <c r="D777" s="472">
        <v>0</v>
      </c>
      <c r="E777" s="46"/>
      <c r="F777" s="46"/>
      <c r="G777" s="46"/>
      <c r="H777" s="46"/>
      <c r="I777" s="46"/>
      <c r="J777" s="46"/>
      <c r="K777" s="46"/>
      <c r="L777" s="48"/>
      <c r="M777" s="48"/>
      <c r="N777" s="49"/>
      <c r="O777" s="5"/>
      <c r="P777"/>
      <c r="Q777" s="345"/>
      <c r="R777" s="471"/>
      <c r="S777" s="4"/>
      <c r="T777" s="4"/>
      <c r="U777" s="4"/>
      <c r="V777" s="4"/>
      <c r="W777" s="4"/>
      <c r="X777" s="4"/>
      <c r="Y777" s="4"/>
      <c r="Z777" s="4"/>
    </row>
    <row r="778" spans="1:26" ht="14.4" customHeight="1" thickBot="1" x14ac:dyDescent="0.35">
      <c r="A778" s="67" t="s">
        <v>294</v>
      </c>
      <c r="B778" s="68"/>
      <c r="C778" s="69"/>
      <c r="D778" s="539">
        <v>0</v>
      </c>
      <c r="E778" s="69"/>
      <c r="F778" s="69"/>
      <c r="G778" s="69"/>
      <c r="H778" s="69"/>
      <c r="I778" s="69"/>
      <c r="J778" s="69"/>
      <c r="K778" s="69"/>
      <c r="L778" s="71"/>
      <c r="M778" s="71"/>
      <c r="N778" s="72"/>
      <c r="O778" s="5"/>
      <c r="P778"/>
      <c r="Q778" s="345"/>
      <c r="R778" s="471"/>
      <c r="S778" s="4"/>
      <c r="T778" s="4"/>
      <c r="U778" s="4"/>
      <c r="V778" s="4"/>
      <c r="W778" s="4"/>
      <c r="X778" s="4"/>
      <c r="Y778" s="4"/>
      <c r="Z778" s="4"/>
    </row>
    <row r="779" spans="1:26" ht="14.4" customHeight="1" x14ac:dyDescent="0.3">
      <c r="A779" s="25" t="s">
        <v>598</v>
      </c>
      <c r="B779" s="26"/>
      <c r="C779" s="27"/>
      <c r="D779" s="538">
        <v>0</v>
      </c>
      <c r="E779" s="52" t="s">
        <v>599</v>
      </c>
      <c r="F779" s="52" t="s">
        <v>600</v>
      </c>
      <c r="G779" s="75"/>
      <c r="H779" s="75"/>
      <c r="I779" s="75"/>
      <c r="J779" s="75"/>
      <c r="K779" s="75"/>
      <c r="L779" s="35">
        <f>L780+L781+L782+L783+L784</f>
        <v>0</v>
      </c>
      <c r="M779" s="36"/>
      <c r="N779" s="37"/>
      <c r="O779" s="5"/>
      <c r="P779"/>
      <c r="Q779" s="345"/>
      <c r="R779" s="471"/>
      <c r="S779" s="4"/>
      <c r="T779" s="4"/>
      <c r="U779" s="4"/>
      <c r="V779" s="4"/>
      <c r="W779" s="4"/>
      <c r="X779" s="4"/>
      <c r="Y779" s="4"/>
      <c r="Z779" s="4"/>
    </row>
    <row r="780" spans="1:26" ht="14.4" customHeight="1" x14ac:dyDescent="0.3">
      <c r="A780" s="77"/>
      <c r="B780" s="39" t="s">
        <v>215</v>
      </c>
      <c r="C780" s="53"/>
      <c r="D780" s="472">
        <v>330</v>
      </c>
      <c r="E780" s="53"/>
      <c r="F780" s="53"/>
      <c r="G780" s="46"/>
      <c r="H780" s="46"/>
      <c r="I780" s="46"/>
      <c r="J780" s="46"/>
      <c r="K780" s="46"/>
      <c r="L780" s="42">
        <f>J780+I780+H780+G780+F780+E780+K780</f>
        <v>0</v>
      </c>
      <c r="M780" s="42">
        <f>L780*D780</f>
        <v>0</v>
      </c>
      <c r="N780" s="43"/>
      <c r="O780" s="5"/>
      <c r="P780"/>
      <c r="Q780" s="345"/>
      <c r="R780" s="471"/>
      <c r="S780" s="4"/>
      <c r="T780" s="4"/>
      <c r="U780" s="4"/>
      <c r="V780" s="4"/>
      <c r="W780" s="4"/>
      <c r="X780" s="4"/>
      <c r="Y780" s="4"/>
      <c r="Z780" s="4"/>
    </row>
    <row r="781" spans="1:26" ht="14.4" customHeight="1" x14ac:dyDescent="0.3">
      <c r="A781" s="77"/>
      <c r="B781" s="45"/>
      <c r="C781" s="46"/>
      <c r="D781" s="472">
        <v>0</v>
      </c>
      <c r="E781" s="46"/>
      <c r="F781" s="46"/>
      <c r="G781" s="46"/>
      <c r="H781" s="46"/>
      <c r="I781" s="46"/>
      <c r="J781" s="46"/>
      <c r="K781" s="46"/>
      <c r="L781" s="42">
        <f>J781+I781+H781+G781+F781+E781+K781</f>
        <v>0</v>
      </c>
      <c r="M781" s="48"/>
      <c r="N781" s="49"/>
      <c r="O781" s="5"/>
      <c r="P781"/>
      <c r="Q781" s="345"/>
      <c r="R781" s="471"/>
      <c r="S781" s="4"/>
      <c r="T781" s="4"/>
      <c r="U781" s="4"/>
      <c r="V781" s="4"/>
      <c r="W781" s="4"/>
      <c r="X781" s="4"/>
      <c r="Y781" s="4"/>
      <c r="Z781" s="4"/>
    </row>
    <row r="782" spans="1:26" ht="14.4" customHeight="1" x14ac:dyDescent="0.3">
      <c r="A782" s="77"/>
      <c r="B782" s="45"/>
      <c r="C782" s="46"/>
      <c r="D782" s="472">
        <v>0</v>
      </c>
      <c r="E782" s="46"/>
      <c r="F782" s="46"/>
      <c r="G782" s="46"/>
      <c r="H782" s="46"/>
      <c r="I782" s="46"/>
      <c r="J782" s="46"/>
      <c r="K782" s="46"/>
      <c r="L782" s="48"/>
      <c r="M782" s="48"/>
      <c r="N782" s="49"/>
      <c r="O782" s="5"/>
      <c r="P782"/>
      <c r="Q782" s="345"/>
      <c r="R782" s="471"/>
      <c r="S782" s="4"/>
      <c r="T782" s="4"/>
      <c r="U782" s="4"/>
      <c r="V782" s="4"/>
      <c r="W782" s="4"/>
      <c r="X782" s="4"/>
      <c r="Y782" s="4"/>
      <c r="Z782" s="4"/>
    </row>
    <row r="783" spans="1:26" ht="14.4" customHeight="1" x14ac:dyDescent="0.3">
      <c r="A783" s="77"/>
      <c r="B783" s="45"/>
      <c r="C783" s="46"/>
      <c r="D783" s="472">
        <v>0</v>
      </c>
      <c r="E783" s="46"/>
      <c r="F783" s="46"/>
      <c r="G783" s="46"/>
      <c r="H783" s="46"/>
      <c r="I783" s="46"/>
      <c r="J783" s="46"/>
      <c r="K783" s="46"/>
      <c r="L783" s="48"/>
      <c r="M783" s="48"/>
      <c r="N783" s="49"/>
      <c r="O783" s="5"/>
      <c r="P783"/>
      <c r="Q783" s="345"/>
      <c r="R783" s="471"/>
      <c r="S783" s="4"/>
      <c r="T783" s="4"/>
      <c r="U783" s="4"/>
      <c r="V783" s="4"/>
      <c r="W783" s="4"/>
      <c r="X783" s="4"/>
      <c r="Y783" s="4"/>
      <c r="Z783" s="4"/>
    </row>
    <row r="784" spans="1:26" ht="14.4" customHeight="1" thickBot="1" x14ac:dyDescent="0.35">
      <c r="A784" s="77"/>
      <c r="B784" s="45"/>
      <c r="C784" s="46"/>
      <c r="D784" s="472">
        <v>0</v>
      </c>
      <c r="E784" s="46"/>
      <c r="F784" s="46"/>
      <c r="G784" s="46"/>
      <c r="H784" s="46"/>
      <c r="I784" s="46"/>
      <c r="J784" s="46"/>
      <c r="K784" s="46"/>
      <c r="L784" s="48"/>
      <c r="M784" s="48"/>
      <c r="N784" s="49"/>
      <c r="O784" s="5"/>
      <c r="P784"/>
      <c r="Q784" s="345"/>
      <c r="R784" s="471"/>
      <c r="S784" s="4"/>
      <c r="T784" s="4"/>
      <c r="U784" s="4"/>
      <c r="V784" s="4"/>
      <c r="W784" s="4"/>
      <c r="X784" s="4"/>
      <c r="Y784" s="4"/>
      <c r="Z784" s="4"/>
    </row>
    <row r="785" spans="1:26" ht="14.4" customHeight="1" x14ac:dyDescent="0.3">
      <c r="A785" s="25" t="s">
        <v>601</v>
      </c>
      <c r="B785" s="26"/>
      <c r="C785" s="27"/>
      <c r="D785" s="538">
        <v>0</v>
      </c>
      <c r="E785" s="52" t="s">
        <v>599</v>
      </c>
      <c r="F785" s="52" t="s">
        <v>600</v>
      </c>
      <c r="G785" s="75"/>
      <c r="H785" s="75"/>
      <c r="I785" s="75"/>
      <c r="J785" s="75"/>
      <c r="K785" s="75"/>
      <c r="L785" s="35">
        <f>L786+L787+L788+L789+L790</f>
        <v>0</v>
      </c>
      <c r="M785" s="36"/>
      <c r="N785" s="37"/>
      <c r="O785" s="5"/>
      <c r="P785"/>
      <c r="Q785" s="345"/>
      <c r="R785" s="471"/>
      <c r="S785" s="4"/>
      <c r="T785" s="4"/>
      <c r="U785" s="4"/>
      <c r="V785" s="4"/>
      <c r="W785" s="4"/>
      <c r="X785" s="4"/>
      <c r="Y785" s="4"/>
      <c r="Z785" s="4"/>
    </row>
    <row r="786" spans="1:26" ht="14.4" customHeight="1" x14ac:dyDescent="0.3">
      <c r="A786" s="77"/>
      <c r="B786" s="39" t="s">
        <v>602</v>
      </c>
      <c r="C786" s="53"/>
      <c r="D786" s="472">
        <v>370</v>
      </c>
      <c r="E786" s="53"/>
      <c r="F786" s="53"/>
      <c r="G786" s="46"/>
      <c r="H786" s="46"/>
      <c r="I786" s="46"/>
      <c r="J786" s="46"/>
      <c r="K786" s="46"/>
      <c r="L786" s="42">
        <f>J786+I786+H786+G786+F786+E786+K786</f>
        <v>0</v>
      </c>
      <c r="M786" s="42">
        <f>L786*D786</f>
        <v>0</v>
      </c>
      <c r="N786" s="43"/>
      <c r="O786" s="5"/>
      <c r="P786"/>
      <c r="Q786" s="345"/>
      <c r="R786" s="471"/>
      <c r="S786" s="4"/>
      <c r="T786" s="4"/>
      <c r="U786" s="4"/>
      <c r="V786" s="4"/>
      <c r="W786" s="4"/>
      <c r="X786" s="4"/>
      <c r="Y786" s="4"/>
      <c r="Z786" s="4"/>
    </row>
    <row r="787" spans="1:26" ht="14.4" customHeight="1" x14ac:dyDescent="0.3">
      <c r="A787" s="77"/>
      <c r="B787" s="45"/>
      <c r="C787" s="46"/>
      <c r="D787" s="472">
        <v>0</v>
      </c>
      <c r="E787" s="46"/>
      <c r="F787" s="46"/>
      <c r="G787" s="46"/>
      <c r="H787" s="46"/>
      <c r="I787" s="46"/>
      <c r="J787" s="46"/>
      <c r="K787" s="46"/>
      <c r="L787" s="42">
        <f>J787+I787+H787+G787+F787+E787+K787</f>
        <v>0</v>
      </c>
      <c r="M787" s="48"/>
      <c r="N787" s="49"/>
      <c r="O787" s="5"/>
      <c r="P787"/>
      <c r="Q787" s="345"/>
      <c r="R787" s="471"/>
      <c r="S787" s="4"/>
      <c r="T787" s="4"/>
      <c r="U787" s="4"/>
      <c r="V787" s="4"/>
      <c r="W787" s="4"/>
      <c r="X787" s="4"/>
      <c r="Y787" s="4"/>
      <c r="Z787" s="4"/>
    </row>
    <row r="788" spans="1:26" ht="14.4" customHeight="1" x14ac:dyDescent="0.3">
      <c r="A788" s="77"/>
      <c r="B788" s="45"/>
      <c r="C788" s="46"/>
      <c r="D788" s="472">
        <v>0</v>
      </c>
      <c r="E788" s="46"/>
      <c r="F788" s="46"/>
      <c r="G788" s="46"/>
      <c r="H788" s="46"/>
      <c r="I788" s="46"/>
      <c r="J788" s="46"/>
      <c r="K788" s="46"/>
      <c r="L788" s="48"/>
      <c r="M788" s="48"/>
      <c r="N788" s="49"/>
      <c r="O788" s="5"/>
      <c r="P788"/>
      <c r="Q788" s="345"/>
      <c r="R788" s="471"/>
      <c r="S788" s="4"/>
      <c r="T788" s="4"/>
      <c r="U788" s="4"/>
      <c r="V788" s="4"/>
      <c r="W788" s="4"/>
      <c r="X788" s="4"/>
      <c r="Y788" s="4"/>
      <c r="Z788" s="4"/>
    </row>
    <row r="789" spans="1:26" ht="14.4" customHeight="1" x14ac:dyDescent="0.3">
      <c r="A789" s="77"/>
      <c r="B789" s="45"/>
      <c r="C789" s="46"/>
      <c r="D789" s="472">
        <v>0</v>
      </c>
      <c r="E789" s="46"/>
      <c r="F789" s="46"/>
      <c r="G789" s="46"/>
      <c r="H789" s="46"/>
      <c r="I789" s="46"/>
      <c r="J789" s="46"/>
      <c r="K789" s="46"/>
      <c r="L789" s="48"/>
      <c r="M789" s="48"/>
      <c r="N789" s="49"/>
      <c r="O789" s="5"/>
      <c r="P789"/>
      <c r="Q789" s="345"/>
      <c r="R789" s="471"/>
      <c r="S789" s="4"/>
      <c r="T789" s="4"/>
      <c r="U789" s="4"/>
      <c r="V789" s="4"/>
      <c r="W789" s="4"/>
      <c r="X789" s="4"/>
      <c r="Y789" s="4"/>
      <c r="Z789" s="4"/>
    </row>
    <row r="790" spans="1:26" ht="14.4" customHeight="1" thickBot="1" x14ac:dyDescent="0.35">
      <c r="A790" s="67"/>
      <c r="B790" s="68"/>
      <c r="C790" s="69"/>
      <c r="D790" s="539">
        <v>0</v>
      </c>
      <c r="E790" s="69"/>
      <c r="F790" s="69"/>
      <c r="G790" s="69"/>
      <c r="H790" s="69"/>
      <c r="I790" s="69"/>
      <c r="J790" s="69"/>
      <c r="K790" s="69"/>
      <c r="L790" s="71"/>
      <c r="M790" s="71"/>
      <c r="N790" s="72"/>
      <c r="O790" s="5"/>
      <c r="P790"/>
      <c r="Q790" s="345"/>
      <c r="R790" s="471"/>
      <c r="S790" s="4"/>
      <c r="T790" s="4"/>
      <c r="U790" s="4"/>
      <c r="V790" s="4"/>
      <c r="W790" s="4"/>
      <c r="X790" s="4"/>
      <c r="Y790" s="4"/>
      <c r="Z790" s="4"/>
    </row>
    <row r="791" spans="1:26" ht="14.4" customHeight="1" x14ac:dyDescent="0.3">
      <c r="A791" s="38" t="s">
        <v>75</v>
      </c>
      <c r="B791" s="39"/>
      <c r="C791" s="40"/>
      <c r="D791" s="471">
        <v>0</v>
      </c>
      <c r="E791" s="78" t="s">
        <v>16</v>
      </c>
      <c r="F791" s="84" t="s">
        <v>17</v>
      </c>
      <c r="G791" s="85" t="s">
        <v>18</v>
      </c>
      <c r="H791" s="46"/>
      <c r="I791" s="46"/>
      <c r="J791" s="46"/>
      <c r="K791" s="46"/>
      <c r="L791" s="88">
        <f>L792+L793+L794+L795+L796</f>
        <v>0</v>
      </c>
      <c r="M791" s="42"/>
      <c r="N791" s="43"/>
      <c r="O791" s="5"/>
      <c r="P791"/>
      <c r="Q791" s="345"/>
      <c r="R791" s="471"/>
      <c r="S791" s="4"/>
      <c r="T791" s="4"/>
      <c r="U791" s="4"/>
      <c r="V791" s="4"/>
      <c r="W791" s="4"/>
      <c r="X791" s="4"/>
      <c r="Y791" s="4"/>
      <c r="Z791" s="4"/>
    </row>
    <row r="792" spans="1:26" ht="14.4" customHeight="1" x14ac:dyDescent="0.3">
      <c r="A792" s="77"/>
      <c r="B792" s="39" t="s">
        <v>53</v>
      </c>
      <c r="C792" s="394" t="s">
        <v>216</v>
      </c>
      <c r="D792" s="471">
        <v>108</v>
      </c>
      <c r="E792" s="53"/>
      <c r="F792" s="53"/>
      <c r="G792" s="53"/>
      <c r="H792" s="46"/>
      <c r="I792" s="46"/>
      <c r="J792" s="46"/>
      <c r="K792" s="46"/>
      <c r="L792" s="42">
        <f>J792+I792+H792+G792+F792+E792+K792</f>
        <v>0</v>
      </c>
      <c r="M792" s="42">
        <f>L792*D792</f>
        <v>0</v>
      </c>
      <c r="N792" s="43"/>
      <c r="O792" s="5"/>
      <c r="P792"/>
      <c r="Q792" s="345"/>
      <c r="R792" s="471"/>
      <c r="S792" s="4"/>
      <c r="T792" s="4"/>
      <c r="U792" s="4"/>
      <c r="V792" s="4"/>
      <c r="W792" s="4"/>
      <c r="X792" s="4"/>
      <c r="Y792" s="4"/>
      <c r="Z792" s="4"/>
    </row>
    <row r="793" spans="1:26" ht="14.4" customHeight="1" x14ac:dyDescent="0.3">
      <c r="A793" s="77"/>
      <c r="B793" s="45"/>
      <c r="C793" s="395"/>
      <c r="D793" s="471">
        <v>0</v>
      </c>
      <c r="E793" s="46"/>
      <c r="F793" s="46"/>
      <c r="G793" s="46"/>
      <c r="H793" s="46"/>
      <c r="I793" s="46"/>
      <c r="J793" s="46"/>
      <c r="K793" s="46"/>
      <c r="L793" s="42"/>
      <c r="M793" s="42"/>
      <c r="N793" s="49"/>
      <c r="O793" s="5"/>
      <c r="P793"/>
      <c r="Q793" s="345"/>
      <c r="R793" s="471"/>
      <c r="S793" s="4"/>
      <c r="T793" s="4"/>
      <c r="U793" s="4"/>
      <c r="V793" s="4"/>
      <c r="W793" s="4"/>
      <c r="X793" s="4"/>
      <c r="Y793" s="4"/>
      <c r="Z793" s="4"/>
    </row>
    <row r="794" spans="1:26" ht="14.4" customHeight="1" x14ac:dyDescent="0.3">
      <c r="A794" s="77"/>
      <c r="B794" s="45"/>
      <c r="C794" s="393"/>
      <c r="D794" s="471">
        <v>0</v>
      </c>
      <c r="E794" s="46"/>
      <c r="F794" s="46"/>
      <c r="G794" s="46"/>
      <c r="H794" s="46"/>
      <c r="I794" s="46"/>
      <c r="J794" s="46"/>
      <c r="K794" s="46"/>
      <c r="L794" s="42">
        <f>J794+I794+H794+G794+F794+E794+K794</f>
        <v>0</v>
      </c>
      <c r="M794" s="42">
        <f>L794*D794</f>
        <v>0</v>
      </c>
      <c r="N794" s="49"/>
      <c r="O794" s="5"/>
      <c r="P794"/>
      <c r="Q794" s="345"/>
      <c r="R794" s="471"/>
      <c r="S794" s="4"/>
      <c r="T794" s="4"/>
      <c r="U794" s="4"/>
      <c r="V794" s="4"/>
      <c r="W794" s="4"/>
      <c r="X794" s="4"/>
      <c r="Y794" s="4"/>
      <c r="Z794" s="4"/>
    </row>
    <row r="795" spans="1:26" ht="14.4" customHeight="1" x14ac:dyDescent="0.3">
      <c r="A795" s="77"/>
      <c r="B795" s="45"/>
      <c r="C795" s="393"/>
      <c r="D795" s="471">
        <v>0</v>
      </c>
      <c r="E795" s="46"/>
      <c r="F795" s="46"/>
      <c r="G795" s="46"/>
      <c r="H795" s="46"/>
      <c r="I795" s="46"/>
      <c r="J795" s="46"/>
      <c r="K795" s="46"/>
      <c r="L795" s="48"/>
      <c r="M795" s="48"/>
      <c r="N795" s="49"/>
      <c r="O795" s="5"/>
      <c r="P795"/>
      <c r="Q795" s="345"/>
      <c r="R795" s="471"/>
      <c r="S795" s="4"/>
      <c r="T795" s="4"/>
      <c r="U795" s="4"/>
      <c r="V795" s="4"/>
      <c r="W795" s="4"/>
      <c r="X795" s="4"/>
      <c r="Y795" s="4"/>
      <c r="Z795" s="4"/>
    </row>
    <row r="796" spans="1:26" ht="14.4" customHeight="1" thickBot="1" x14ac:dyDescent="0.35">
      <c r="A796" s="67"/>
      <c r="B796" s="68"/>
      <c r="C796" s="69"/>
      <c r="D796" s="471">
        <v>0</v>
      </c>
      <c r="E796" s="69"/>
      <c r="F796" s="69"/>
      <c r="G796" s="69"/>
      <c r="H796" s="69"/>
      <c r="I796" s="69"/>
      <c r="J796" s="69"/>
      <c r="K796" s="69"/>
      <c r="L796" s="71"/>
      <c r="M796" s="71"/>
      <c r="N796" s="72"/>
      <c r="O796" s="5"/>
      <c r="P796"/>
      <c r="Q796" s="345"/>
      <c r="R796" s="471"/>
      <c r="S796" s="4"/>
      <c r="T796" s="4"/>
      <c r="U796" s="4"/>
      <c r="V796" s="4"/>
      <c r="W796" s="4"/>
      <c r="X796" s="4"/>
      <c r="Y796" s="4"/>
      <c r="Z796" s="4"/>
    </row>
    <row r="797" spans="1:26" ht="14.4" customHeight="1" x14ac:dyDescent="0.3">
      <c r="A797" s="38" t="s">
        <v>76</v>
      </c>
      <c r="B797" s="159"/>
      <c r="C797" s="53"/>
      <c r="D797" s="471">
        <v>0</v>
      </c>
      <c r="E797" s="78" t="s">
        <v>15</v>
      </c>
      <c r="F797" s="46"/>
      <c r="G797" s="46"/>
      <c r="H797" s="46"/>
      <c r="I797" s="46"/>
      <c r="J797" s="46"/>
      <c r="K797" s="46"/>
      <c r="L797" s="88">
        <f>L798+L799+L800+L801</f>
        <v>0</v>
      </c>
      <c r="M797" s="42"/>
      <c r="N797" s="43"/>
      <c r="O797" s="5"/>
      <c r="P797"/>
      <c r="Q797" s="345"/>
      <c r="R797" s="471"/>
      <c r="S797" s="4"/>
      <c r="T797" s="4"/>
      <c r="U797" s="4"/>
      <c r="V797" s="4"/>
      <c r="W797" s="4"/>
      <c r="X797" s="4"/>
      <c r="Y797" s="4"/>
      <c r="Z797" s="4"/>
    </row>
    <row r="798" spans="1:26" ht="14.4" customHeight="1" x14ac:dyDescent="0.3">
      <c r="A798" s="121"/>
      <c r="B798" s="39" t="s">
        <v>77</v>
      </c>
      <c r="C798" s="53" t="s">
        <v>78</v>
      </c>
      <c r="D798" s="471">
        <v>79</v>
      </c>
      <c r="E798" s="53"/>
      <c r="F798" s="46"/>
      <c r="G798" s="46"/>
      <c r="H798" s="46"/>
      <c r="I798" s="46"/>
      <c r="J798" s="46"/>
      <c r="K798" s="46"/>
      <c r="L798" s="42">
        <f>J798+I798+H798+G798+F798+E798+K798</f>
        <v>0</v>
      </c>
      <c r="M798" s="42">
        <f>L798*D798</f>
        <v>0</v>
      </c>
      <c r="N798" s="43"/>
      <c r="O798" s="5"/>
      <c r="P798"/>
      <c r="Q798" s="345"/>
      <c r="R798" s="471"/>
      <c r="S798" s="4"/>
      <c r="T798" s="4"/>
      <c r="U798" s="4"/>
      <c r="V798" s="4"/>
      <c r="W798" s="4"/>
      <c r="X798" s="4"/>
      <c r="Y798" s="4"/>
      <c r="Z798" s="4"/>
    </row>
    <row r="799" spans="1:26" ht="14.4" customHeight="1" x14ac:dyDescent="0.3">
      <c r="A799" s="38"/>
      <c r="B799" s="39" t="s">
        <v>79</v>
      </c>
      <c r="C799" s="53" t="s">
        <v>78</v>
      </c>
      <c r="D799" s="471">
        <v>60</v>
      </c>
      <c r="E799" s="53"/>
      <c r="F799" s="46"/>
      <c r="G799" s="46"/>
      <c r="H799" s="46"/>
      <c r="I799" s="46"/>
      <c r="J799" s="46"/>
      <c r="K799" s="46"/>
      <c r="L799" s="42">
        <f>J799+I799+H799+G799+F799+E799+K799</f>
        <v>0</v>
      </c>
      <c r="M799" s="42">
        <f>L799*D799</f>
        <v>0</v>
      </c>
      <c r="N799" s="43"/>
      <c r="O799" s="5"/>
      <c r="P799"/>
      <c r="Q799" s="345"/>
      <c r="R799" s="471"/>
      <c r="S799" s="4"/>
      <c r="T799" s="4"/>
      <c r="U799" s="4"/>
      <c r="V799" s="4"/>
      <c r="W799" s="4"/>
      <c r="X799" s="4"/>
      <c r="Y799" s="4"/>
      <c r="Z799" s="4"/>
    </row>
    <row r="800" spans="1:26" ht="14.4" customHeight="1" x14ac:dyDescent="0.3">
      <c r="A800" s="77"/>
      <c r="B800" s="39" t="s">
        <v>366</v>
      </c>
      <c r="C800" s="53" t="s">
        <v>367</v>
      </c>
      <c r="D800" s="471">
        <v>52</v>
      </c>
      <c r="E800" s="53"/>
      <c r="F800" s="46"/>
      <c r="G800" s="46"/>
      <c r="H800" s="46"/>
      <c r="I800" s="46"/>
      <c r="J800" s="46"/>
      <c r="K800" s="46"/>
      <c r="L800" s="48"/>
      <c r="M800" s="48"/>
      <c r="N800" s="49"/>
      <c r="O800" s="5"/>
      <c r="P800"/>
      <c r="Q800" s="345"/>
      <c r="R800" s="471"/>
      <c r="S800" s="4"/>
      <c r="T800" s="4"/>
      <c r="U800" s="4"/>
      <c r="V800" s="4"/>
      <c r="W800" s="4"/>
      <c r="X800" s="4"/>
      <c r="Y800" s="4"/>
      <c r="Z800" s="4"/>
    </row>
    <row r="801" spans="1:26" ht="14.4" customHeight="1" thickBot="1" x14ac:dyDescent="0.35">
      <c r="A801" s="67"/>
      <c r="B801" s="68"/>
      <c r="C801" s="69"/>
      <c r="D801" s="471">
        <v>0</v>
      </c>
      <c r="E801" s="69"/>
      <c r="F801" s="69"/>
      <c r="G801" s="69"/>
      <c r="H801" s="69"/>
      <c r="I801" s="69"/>
      <c r="J801" s="69"/>
      <c r="K801" s="69"/>
      <c r="L801" s="71"/>
      <c r="M801" s="71"/>
      <c r="N801" s="72"/>
      <c r="O801" s="5"/>
      <c r="P801"/>
      <c r="Q801" s="345"/>
      <c r="R801" s="471"/>
      <c r="S801" s="4"/>
      <c r="T801" s="4"/>
      <c r="U801" s="4"/>
      <c r="V801" s="4"/>
      <c r="W801" s="4"/>
      <c r="X801" s="4"/>
      <c r="Y801" s="4"/>
      <c r="Z801" s="4"/>
    </row>
    <row r="802" spans="1:26" ht="14.4" customHeight="1" x14ac:dyDescent="0.3">
      <c r="A802" s="38" t="s">
        <v>270</v>
      </c>
      <c r="B802" s="159"/>
      <c r="C802" s="40"/>
      <c r="D802" s="471">
        <v>0</v>
      </c>
      <c r="E802" s="78" t="s">
        <v>70</v>
      </c>
      <c r="F802" s="46"/>
      <c r="G802" s="46"/>
      <c r="H802" s="46"/>
      <c r="I802" s="46"/>
      <c r="J802" s="46"/>
      <c r="K802" s="46"/>
      <c r="L802" s="88">
        <f>L803+L804+L805+L806</f>
        <v>0</v>
      </c>
      <c r="M802" s="42"/>
      <c r="N802" s="43"/>
      <c r="O802" s="5"/>
      <c r="P802"/>
      <c r="Q802" s="345"/>
      <c r="R802" s="471"/>
      <c r="S802" s="4"/>
      <c r="T802" s="4"/>
      <c r="U802" s="4"/>
      <c r="V802" s="4"/>
      <c r="W802" s="4"/>
      <c r="X802" s="4"/>
      <c r="Y802" s="4"/>
      <c r="Z802" s="4"/>
    </row>
    <row r="803" spans="1:26" ht="14.4" customHeight="1" x14ac:dyDescent="0.3">
      <c r="A803" s="121"/>
      <c r="B803" s="39" t="s">
        <v>269</v>
      </c>
      <c r="C803" s="40" t="s">
        <v>268</v>
      </c>
      <c r="D803" s="471">
        <v>61</v>
      </c>
      <c r="E803" s="40"/>
      <c r="F803" s="46"/>
      <c r="G803" s="46"/>
      <c r="H803" s="46"/>
      <c r="I803" s="46"/>
      <c r="J803" s="46"/>
      <c r="K803" s="46"/>
      <c r="L803" s="42">
        <f>J803+I803+H803+G803+F803+E803+K803</f>
        <v>0</v>
      </c>
      <c r="M803" s="42">
        <f>L803*D803</f>
        <v>0</v>
      </c>
      <c r="N803" s="43"/>
      <c r="O803" s="5"/>
      <c r="P803"/>
      <c r="Q803" s="345"/>
      <c r="R803" s="471"/>
      <c r="S803" s="4"/>
      <c r="T803" s="4"/>
      <c r="U803" s="4"/>
      <c r="V803" s="4"/>
      <c r="W803" s="4"/>
      <c r="X803" s="4"/>
      <c r="Y803" s="4"/>
      <c r="Z803" s="4"/>
    </row>
    <row r="804" spans="1:26" ht="14.4" customHeight="1" x14ac:dyDescent="0.3">
      <c r="A804" s="38"/>
      <c r="B804" s="46"/>
      <c r="C804" s="46"/>
      <c r="D804" s="471">
        <v>0</v>
      </c>
      <c r="E804" s="46"/>
      <c r="F804" s="46"/>
      <c r="G804" s="46"/>
      <c r="H804" s="46"/>
      <c r="I804" s="46"/>
      <c r="J804" s="46"/>
      <c r="K804" s="46"/>
      <c r="L804" s="42">
        <f>J804+I804+H804+G804+F804+E804+K804</f>
        <v>0</v>
      </c>
      <c r="M804" s="42">
        <f>L804*D804</f>
        <v>0</v>
      </c>
      <c r="N804" s="43"/>
      <c r="O804" s="5"/>
      <c r="P804"/>
      <c r="Q804" s="345"/>
      <c r="R804" s="471"/>
      <c r="S804" s="4"/>
      <c r="T804" s="4"/>
      <c r="U804" s="4"/>
      <c r="V804" s="4"/>
      <c r="W804" s="4"/>
      <c r="X804" s="4"/>
      <c r="Y804" s="4"/>
      <c r="Z804" s="4"/>
    </row>
    <row r="805" spans="1:26" ht="14.4" customHeight="1" x14ac:dyDescent="0.3">
      <c r="A805" s="77"/>
      <c r="B805" s="45"/>
      <c r="C805" s="46"/>
      <c r="D805" s="471">
        <v>0</v>
      </c>
      <c r="E805" s="46"/>
      <c r="F805" s="46"/>
      <c r="G805" s="46"/>
      <c r="H805" s="46"/>
      <c r="I805" s="46"/>
      <c r="J805" s="46"/>
      <c r="K805" s="46"/>
      <c r="L805" s="48"/>
      <c r="M805" s="48"/>
      <c r="N805" s="49"/>
      <c r="O805" s="5"/>
      <c r="P805"/>
      <c r="Q805" s="345"/>
      <c r="R805" s="471"/>
      <c r="S805" s="4"/>
      <c r="T805" s="4"/>
      <c r="U805" s="4"/>
      <c r="V805" s="4"/>
      <c r="W805" s="4"/>
      <c r="X805" s="4"/>
      <c r="Y805" s="4"/>
      <c r="Z805" s="4"/>
    </row>
    <row r="806" spans="1:26" ht="14.4" customHeight="1" thickBot="1" x14ac:dyDescent="0.35">
      <c r="A806" s="67"/>
      <c r="B806" s="68"/>
      <c r="C806" s="69"/>
      <c r="D806" s="471">
        <v>0</v>
      </c>
      <c r="E806" s="69"/>
      <c r="F806" s="69"/>
      <c r="G806" s="69"/>
      <c r="H806" s="69"/>
      <c r="I806" s="69"/>
      <c r="J806" s="69"/>
      <c r="K806" s="69"/>
      <c r="L806" s="71"/>
      <c r="M806" s="71"/>
      <c r="N806" s="72"/>
      <c r="O806" s="5"/>
      <c r="P806"/>
      <c r="Q806" s="345"/>
      <c r="R806" s="471"/>
      <c r="S806" s="4"/>
      <c r="T806" s="4"/>
      <c r="U806" s="4"/>
      <c r="V806" s="4"/>
      <c r="W806" s="4"/>
      <c r="X806" s="4"/>
      <c r="Y806" s="4"/>
      <c r="Z806" s="4"/>
    </row>
    <row r="807" spans="1:26" ht="14.4" customHeight="1" x14ac:dyDescent="0.3">
      <c r="A807" s="38" t="s">
        <v>80</v>
      </c>
      <c r="B807" s="159" t="s">
        <v>14</v>
      </c>
      <c r="C807" s="40"/>
      <c r="D807" s="471">
        <v>0</v>
      </c>
      <c r="E807" s="78" t="s">
        <v>15</v>
      </c>
      <c r="F807" s="78" t="s">
        <v>16</v>
      </c>
      <c r="G807" s="84" t="s">
        <v>17</v>
      </c>
      <c r="H807" s="85" t="s">
        <v>18</v>
      </c>
      <c r="I807" s="86" t="s">
        <v>19</v>
      </c>
      <c r="J807" s="87" t="s">
        <v>20</v>
      </c>
      <c r="K807" s="160" t="s">
        <v>49</v>
      </c>
      <c r="L807" s="88">
        <f>L808+L809+L810+L811</f>
        <v>0</v>
      </c>
      <c r="M807" s="42"/>
      <c r="N807" s="43"/>
      <c r="O807" s="5"/>
      <c r="P807"/>
      <c r="Q807" s="345"/>
      <c r="R807" s="471"/>
      <c r="S807" s="4"/>
      <c r="T807" s="4"/>
      <c r="U807" s="4"/>
      <c r="V807" s="4"/>
      <c r="W807" s="4"/>
      <c r="X807" s="4"/>
      <c r="Y807" s="4"/>
      <c r="Z807" s="4"/>
    </row>
    <row r="808" spans="1:26" ht="14.4" customHeight="1" x14ac:dyDescent="0.3">
      <c r="A808" s="38"/>
      <c r="B808" s="159"/>
      <c r="C808" s="40" t="s">
        <v>81</v>
      </c>
      <c r="D808" s="471">
        <v>17</v>
      </c>
      <c r="E808" s="40"/>
      <c r="F808" s="40"/>
      <c r="G808" s="40"/>
      <c r="H808" s="40"/>
      <c r="I808" s="40"/>
      <c r="J808" s="40"/>
      <c r="K808" s="40"/>
      <c r="L808" s="42">
        <f>J808+I808+H808+G808+F808+E808+K808</f>
        <v>0</v>
      </c>
      <c r="M808" s="42">
        <f>L808*D808</f>
        <v>0</v>
      </c>
      <c r="N808" s="43"/>
      <c r="O808" s="5"/>
      <c r="P808"/>
      <c r="Q808" s="345"/>
      <c r="R808" s="471"/>
      <c r="S808" s="4"/>
      <c r="T808" s="4"/>
      <c r="U808" s="4"/>
      <c r="V808" s="4"/>
      <c r="W808" s="4"/>
      <c r="X808" s="4"/>
      <c r="Y808" s="4"/>
      <c r="Z808" s="4"/>
    </row>
    <row r="809" spans="1:26" ht="14.4" customHeight="1" x14ac:dyDescent="0.3">
      <c r="A809" s="38"/>
      <c r="B809" s="159"/>
      <c r="C809" s="40" t="s">
        <v>82</v>
      </c>
      <c r="D809" s="471">
        <v>17</v>
      </c>
      <c r="E809" s="40"/>
      <c r="F809" s="40"/>
      <c r="G809" s="40"/>
      <c r="H809" s="40"/>
      <c r="I809" s="40"/>
      <c r="J809" s="40"/>
      <c r="K809" s="40"/>
      <c r="L809" s="42">
        <f>J809+I809+H809+G809+F809+E809+K809</f>
        <v>0</v>
      </c>
      <c r="M809" s="42">
        <f>L809*D809</f>
        <v>0</v>
      </c>
      <c r="N809" s="43"/>
      <c r="O809" s="5"/>
      <c r="P809"/>
      <c r="Q809" s="345"/>
      <c r="R809" s="471"/>
      <c r="S809" s="4"/>
      <c r="T809" s="4"/>
      <c r="U809" s="4"/>
      <c r="V809" s="4"/>
      <c r="W809" s="4"/>
      <c r="X809" s="4"/>
      <c r="Y809" s="4"/>
      <c r="Z809" s="4"/>
    </row>
    <row r="810" spans="1:26" ht="14.4" customHeight="1" x14ac:dyDescent="0.3">
      <c r="A810" s="38"/>
      <c r="B810" s="39"/>
      <c r="C810" s="40" t="s">
        <v>83</v>
      </c>
      <c r="D810" s="471">
        <v>17</v>
      </c>
      <c r="E810" s="40"/>
      <c r="F810" s="40"/>
      <c r="G810" s="40"/>
      <c r="H810" s="40"/>
      <c r="I810" s="40"/>
      <c r="J810" s="40"/>
      <c r="K810" s="40"/>
      <c r="L810" s="42">
        <f>J810+I810+H810+G810+F810+E810+K810</f>
        <v>0</v>
      </c>
      <c r="M810" s="42">
        <f>L810*D810</f>
        <v>0</v>
      </c>
      <c r="N810" s="43"/>
      <c r="O810" s="5"/>
      <c r="P810"/>
      <c r="Q810" s="345"/>
      <c r="R810" s="471"/>
      <c r="S810" s="4"/>
      <c r="T810" s="4"/>
      <c r="U810" s="4"/>
      <c r="V810" s="4"/>
      <c r="W810" s="4"/>
      <c r="X810" s="4"/>
      <c r="Y810" s="4"/>
      <c r="Z810" s="4"/>
    </row>
    <row r="811" spans="1:26" ht="14.4" customHeight="1" thickBot="1" x14ac:dyDescent="0.35">
      <c r="A811" s="38"/>
      <c r="B811" s="116"/>
      <c r="C811" s="102" t="s">
        <v>84</v>
      </c>
      <c r="D811" s="471">
        <v>17</v>
      </c>
      <c r="E811" s="102"/>
      <c r="F811" s="102"/>
      <c r="G811" s="102"/>
      <c r="H811" s="102"/>
      <c r="I811" s="102"/>
      <c r="J811" s="102"/>
      <c r="K811" s="98"/>
      <c r="L811" s="42">
        <f>J811+I811+H811+G811+F811+E811+K811</f>
        <v>0</v>
      </c>
      <c r="M811" s="108">
        <f>L811*D811</f>
        <v>0</v>
      </c>
      <c r="N811" s="98"/>
      <c r="O811" s="5"/>
      <c r="P811"/>
      <c r="Q811" s="345"/>
      <c r="R811" s="471"/>
      <c r="S811" s="4"/>
      <c r="T811" s="4"/>
      <c r="U811" s="4"/>
      <c r="V811" s="4"/>
      <c r="W811" s="4"/>
      <c r="X811" s="4"/>
      <c r="Y811" s="4"/>
      <c r="Z811" s="4"/>
    </row>
    <row r="812" spans="1:26" ht="14.4" customHeight="1" thickTop="1" x14ac:dyDescent="0.3">
      <c r="A812" s="38" t="s">
        <v>85</v>
      </c>
      <c r="B812" s="159" t="s">
        <v>39</v>
      </c>
      <c r="C812" s="40"/>
      <c r="D812" s="471">
        <v>0</v>
      </c>
      <c r="E812" s="78" t="s">
        <v>15</v>
      </c>
      <c r="F812" s="78" t="s">
        <v>16</v>
      </c>
      <c r="G812" s="84" t="s">
        <v>17</v>
      </c>
      <c r="H812" s="85" t="s">
        <v>18</v>
      </c>
      <c r="I812" s="86" t="s">
        <v>19</v>
      </c>
      <c r="J812" s="87" t="s">
        <v>20</v>
      </c>
      <c r="K812" s="160" t="s">
        <v>49</v>
      </c>
      <c r="L812" s="88">
        <f>L813+L814+L815+L816</f>
        <v>0</v>
      </c>
      <c r="M812" s="42"/>
      <c r="N812" s="43"/>
      <c r="O812" s="5"/>
      <c r="P812"/>
      <c r="Q812" s="345"/>
      <c r="R812" s="471"/>
      <c r="S812" s="4"/>
      <c r="T812" s="4"/>
      <c r="U812" s="4"/>
      <c r="V812" s="4"/>
      <c r="W812" s="4"/>
      <c r="X812" s="4"/>
      <c r="Y812" s="4"/>
      <c r="Z812" s="4"/>
    </row>
    <row r="813" spans="1:26" ht="14.4" customHeight="1" x14ac:dyDescent="0.3">
      <c r="A813" s="38"/>
      <c r="B813" s="159"/>
      <c r="C813" s="40" t="s">
        <v>81</v>
      </c>
      <c r="D813" s="471">
        <v>14</v>
      </c>
      <c r="E813" s="40"/>
      <c r="F813" s="40"/>
      <c r="G813" s="40"/>
      <c r="H813" s="40"/>
      <c r="I813" s="40"/>
      <c r="J813" s="40"/>
      <c r="K813" s="40"/>
      <c r="L813" s="42">
        <f>J813+I813+H813+G813+F813+E813+K813</f>
        <v>0</v>
      </c>
      <c r="M813" s="42">
        <f>L813*D813</f>
        <v>0</v>
      </c>
      <c r="N813" s="43"/>
      <c r="O813" s="5"/>
      <c r="P813"/>
      <c r="Q813" s="345"/>
      <c r="R813" s="471"/>
      <c r="S813" s="4"/>
      <c r="T813" s="4"/>
      <c r="U813" s="4"/>
      <c r="V813" s="4"/>
      <c r="W813" s="4"/>
      <c r="X813" s="4"/>
      <c r="Y813" s="4"/>
      <c r="Z813" s="4"/>
    </row>
    <row r="814" spans="1:26" ht="14.4" customHeight="1" x14ac:dyDescent="0.3">
      <c r="A814" s="38"/>
      <c r="B814" s="159"/>
      <c r="C814" s="40" t="s">
        <v>82</v>
      </c>
      <c r="D814" s="471">
        <v>14</v>
      </c>
      <c r="E814" s="40"/>
      <c r="F814" s="40"/>
      <c r="G814" s="40"/>
      <c r="H814" s="40"/>
      <c r="I814" s="40"/>
      <c r="J814" s="40"/>
      <c r="K814" s="40"/>
      <c r="L814" s="42">
        <f>J814+I814+H814+G814+F814+E814+K814</f>
        <v>0</v>
      </c>
      <c r="M814" s="42">
        <f>L814*D814</f>
        <v>0</v>
      </c>
      <c r="N814" s="43"/>
      <c r="O814" s="5"/>
      <c r="P814"/>
      <c r="Q814" s="345"/>
      <c r="R814" s="471"/>
      <c r="S814" s="4"/>
      <c r="T814" s="4"/>
      <c r="U814" s="4"/>
      <c r="V814" s="4"/>
      <c r="W814" s="4"/>
      <c r="X814" s="4"/>
      <c r="Y814" s="4"/>
      <c r="Z814" s="4"/>
    </row>
    <row r="815" spans="1:26" ht="14.4" customHeight="1" x14ac:dyDescent="0.3">
      <c r="A815" s="38"/>
      <c r="B815" s="39"/>
      <c r="C815" s="40" t="s">
        <v>83</v>
      </c>
      <c r="D815" s="471">
        <v>14</v>
      </c>
      <c r="E815" s="40"/>
      <c r="F815" s="40"/>
      <c r="G815" s="40"/>
      <c r="H815" s="40"/>
      <c r="I815" s="40"/>
      <c r="J815" s="40"/>
      <c r="K815" s="40"/>
      <c r="L815" s="42">
        <f>J815+I815+H815+G815+F815+E815+K815</f>
        <v>0</v>
      </c>
      <c r="M815" s="42">
        <f>L815*D815</f>
        <v>0</v>
      </c>
      <c r="N815" s="43"/>
      <c r="O815" s="5"/>
      <c r="P815"/>
      <c r="Q815" s="345"/>
      <c r="R815" s="471"/>
      <c r="S815" s="4"/>
      <c r="T815" s="4"/>
      <c r="U815" s="4"/>
      <c r="V815" s="4"/>
      <c r="W815" s="4"/>
      <c r="X815" s="4"/>
      <c r="Y815" s="4"/>
      <c r="Z815" s="4"/>
    </row>
    <row r="816" spans="1:26" ht="14.4" customHeight="1" thickBot="1" x14ac:dyDescent="0.35">
      <c r="A816" s="38"/>
      <c r="B816" s="116"/>
      <c r="C816" s="102" t="s">
        <v>84</v>
      </c>
      <c r="D816" s="471">
        <v>14</v>
      </c>
      <c r="E816" s="102"/>
      <c r="F816" s="102"/>
      <c r="G816" s="102"/>
      <c r="H816" s="102"/>
      <c r="I816" s="102"/>
      <c r="J816" s="102"/>
      <c r="K816" s="98"/>
      <c r="L816" s="42">
        <f>J816+I816+H816+G816+F816+E816+K816</f>
        <v>0</v>
      </c>
      <c r="M816" s="108">
        <f>L816*D816</f>
        <v>0</v>
      </c>
      <c r="N816" s="98"/>
      <c r="O816" s="5"/>
      <c r="P816"/>
      <c r="Q816" s="345"/>
      <c r="R816" s="471"/>
      <c r="S816" s="4"/>
      <c r="T816" s="4"/>
      <c r="U816" s="4"/>
      <c r="V816" s="4"/>
      <c r="W816" s="4"/>
      <c r="X816" s="4"/>
      <c r="Y816" s="4"/>
      <c r="Z816" s="4"/>
    </row>
    <row r="817" spans="1:26" ht="14.4" customHeight="1" thickTop="1" x14ac:dyDescent="0.3">
      <c r="A817" s="38" t="s">
        <v>86</v>
      </c>
      <c r="B817" s="39" t="s">
        <v>38</v>
      </c>
      <c r="C817" s="40"/>
      <c r="D817" s="471">
        <v>0</v>
      </c>
      <c r="E817" s="29" t="s">
        <v>15</v>
      </c>
      <c r="F817" s="29" t="s">
        <v>16</v>
      </c>
      <c r="G817" s="29" t="s">
        <v>87</v>
      </c>
      <c r="H817" s="46"/>
      <c r="I817" s="46"/>
      <c r="J817" s="46"/>
      <c r="K817" s="46"/>
      <c r="L817" s="88">
        <f>L818+L819+L820+L821</f>
        <v>0</v>
      </c>
      <c r="M817" s="42"/>
      <c r="N817" s="43"/>
      <c r="O817" s="5"/>
      <c r="P817"/>
      <c r="Q817" s="345"/>
      <c r="R817" s="471"/>
      <c r="S817" s="4"/>
      <c r="T817" s="4"/>
      <c r="U817" s="4"/>
      <c r="V817" s="4"/>
      <c r="W817" s="4"/>
      <c r="X817" s="4"/>
      <c r="Y817" s="4"/>
      <c r="Z817" s="4"/>
    </row>
    <row r="818" spans="1:26" ht="14.4" customHeight="1" x14ac:dyDescent="0.3">
      <c r="A818" s="38"/>
      <c r="B818" s="39"/>
      <c r="C818" s="40" t="s">
        <v>81</v>
      </c>
      <c r="D818" s="471">
        <v>14</v>
      </c>
      <c r="E818" s="40"/>
      <c r="F818" s="40"/>
      <c r="G818" s="40"/>
      <c r="H818" s="46"/>
      <c r="I818" s="46"/>
      <c r="J818" s="46"/>
      <c r="K818" s="46"/>
      <c r="L818" s="42">
        <f>J818+I818+H818+G818+F818+E818+K818</f>
        <v>0</v>
      </c>
      <c r="M818" s="42">
        <f>L818*D818</f>
        <v>0</v>
      </c>
      <c r="N818" s="43"/>
      <c r="O818" s="5"/>
      <c r="P818"/>
      <c r="Q818" s="345"/>
      <c r="R818" s="471"/>
      <c r="S818" s="4"/>
      <c r="T818" s="4"/>
      <c r="U818" s="4"/>
      <c r="V818" s="4"/>
      <c r="W818" s="4"/>
      <c r="X818" s="4"/>
      <c r="Y818" s="4"/>
      <c r="Z818" s="4"/>
    </row>
    <row r="819" spans="1:26" ht="14.4" customHeight="1" x14ac:dyDescent="0.3">
      <c r="A819" s="38"/>
      <c r="B819" s="39"/>
      <c r="C819" s="40" t="s">
        <v>82</v>
      </c>
      <c r="D819" s="471">
        <v>14</v>
      </c>
      <c r="E819" s="40"/>
      <c r="F819" s="40"/>
      <c r="G819" s="40"/>
      <c r="H819" s="46"/>
      <c r="I819" s="46"/>
      <c r="J819" s="46"/>
      <c r="K819" s="46"/>
      <c r="L819" s="42">
        <f>J819+I819+H819+G819+F819+E819+K819</f>
        <v>0</v>
      </c>
      <c r="M819" s="42">
        <f>L819*D819</f>
        <v>0</v>
      </c>
      <c r="N819" s="43"/>
      <c r="O819" s="5"/>
      <c r="P819"/>
      <c r="Q819" s="345"/>
      <c r="R819" s="471"/>
      <c r="S819" s="4"/>
      <c r="T819" s="4"/>
      <c r="U819" s="4"/>
      <c r="V819" s="4"/>
      <c r="W819" s="4"/>
      <c r="X819" s="4"/>
      <c r="Y819" s="4"/>
      <c r="Z819" s="4"/>
    </row>
    <row r="820" spans="1:26" ht="14.4" customHeight="1" x14ac:dyDescent="0.3">
      <c r="A820" s="38"/>
      <c r="B820" s="39"/>
      <c r="C820" s="40" t="s">
        <v>83</v>
      </c>
      <c r="D820" s="471">
        <v>14</v>
      </c>
      <c r="E820" s="40"/>
      <c r="F820" s="40"/>
      <c r="G820" s="40"/>
      <c r="H820" s="46"/>
      <c r="I820" s="46"/>
      <c r="J820" s="46"/>
      <c r="K820" s="46"/>
      <c r="L820" s="42">
        <f>J820+I820+H820+G820+F820+E820+K820</f>
        <v>0</v>
      </c>
      <c r="M820" s="42">
        <f>L820*D820</f>
        <v>0</v>
      </c>
      <c r="N820" s="43"/>
      <c r="O820" s="5"/>
      <c r="P820"/>
      <c r="Q820" s="345"/>
      <c r="R820" s="471"/>
      <c r="S820" s="4"/>
      <c r="T820" s="4"/>
      <c r="U820" s="4"/>
      <c r="V820" s="4"/>
      <c r="W820" s="4"/>
      <c r="X820" s="4"/>
      <c r="Y820" s="4"/>
      <c r="Z820" s="4"/>
    </row>
    <row r="821" spans="1:26" ht="14.4" customHeight="1" thickBot="1" x14ac:dyDescent="0.35">
      <c r="A821" s="38"/>
      <c r="B821" s="94"/>
      <c r="C821" s="95"/>
      <c r="D821" s="471">
        <v>0</v>
      </c>
      <c r="E821" s="95"/>
      <c r="F821" s="95"/>
      <c r="G821" s="95"/>
      <c r="H821" s="95"/>
      <c r="I821" s="95"/>
      <c r="J821" s="95"/>
      <c r="K821" s="95"/>
      <c r="L821" s="42">
        <f>J821+I821+H821+G821+F821+E821+K821</f>
        <v>0</v>
      </c>
      <c r="M821" s="108">
        <f>L821*D821</f>
        <v>0</v>
      </c>
      <c r="N821" s="98"/>
      <c r="O821" s="5"/>
      <c r="P821"/>
      <c r="Q821" s="345"/>
      <c r="R821" s="471"/>
      <c r="S821" s="4"/>
      <c r="T821" s="4"/>
      <c r="U821" s="4"/>
      <c r="V821" s="4"/>
      <c r="W821" s="4"/>
      <c r="X821" s="4"/>
      <c r="Y821" s="4"/>
      <c r="Z821" s="4"/>
    </row>
    <row r="822" spans="1:26" ht="14.4" customHeight="1" thickTop="1" x14ac:dyDescent="0.3">
      <c r="A822" s="38" t="s">
        <v>88</v>
      </c>
      <c r="B822" s="39" t="s">
        <v>31</v>
      </c>
      <c r="C822" s="40"/>
      <c r="D822" s="471">
        <v>0</v>
      </c>
      <c r="E822" s="78" t="s">
        <v>15</v>
      </c>
      <c r="F822" s="46"/>
      <c r="G822" s="46"/>
      <c r="H822" s="46"/>
      <c r="I822" s="46"/>
      <c r="J822" s="46"/>
      <c r="K822" s="46"/>
      <c r="L822" s="88">
        <f>L823+L824+L825+L826</f>
        <v>0</v>
      </c>
      <c r="M822" s="42"/>
      <c r="N822" s="43"/>
      <c r="O822" s="5"/>
      <c r="P822"/>
      <c r="Q822" s="345"/>
      <c r="R822" s="471"/>
      <c r="S822" s="4"/>
      <c r="T822" s="4"/>
      <c r="U822" s="4"/>
      <c r="V822" s="4"/>
      <c r="W822" s="4"/>
      <c r="X822" s="4"/>
      <c r="Y822" s="4"/>
      <c r="Z822" s="4"/>
    </row>
    <row r="823" spans="1:26" ht="14.4" customHeight="1" x14ac:dyDescent="0.3">
      <c r="A823" s="38"/>
      <c r="B823" s="39"/>
      <c r="C823" s="40" t="s">
        <v>81</v>
      </c>
      <c r="D823" s="471">
        <v>17</v>
      </c>
      <c r="E823" s="46"/>
      <c r="F823" s="46"/>
      <c r="G823" s="46"/>
      <c r="H823" s="46"/>
      <c r="I823" s="46"/>
      <c r="J823" s="46"/>
      <c r="K823" s="46"/>
      <c r="L823" s="42">
        <f>J823+I823+H823+G823+F823+E823+K823</f>
        <v>0</v>
      </c>
      <c r="M823" s="42">
        <f>L823*D823</f>
        <v>0</v>
      </c>
      <c r="N823" s="43"/>
      <c r="O823" s="5"/>
      <c r="P823"/>
      <c r="Q823" s="345"/>
      <c r="R823" s="471"/>
      <c r="S823" s="4"/>
      <c r="T823" s="4"/>
      <c r="U823" s="4"/>
      <c r="V823" s="4"/>
      <c r="W823" s="4"/>
      <c r="X823" s="4"/>
      <c r="Y823" s="4"/>
      <c r="Z823" s="4"/>
    </row>
    <row r="824" spans="1:26" ht="14.4" customHeight="1" x14ac:dyDescent="0.3">
      <c r="A824" s="38"/>
      <c r="B824" s="39"/>
      <c r="C824" s="40" t="s">
        <v>82</v>
      </c>
      <c r="D824" s="471">
        <v>17</v>
      </c>
      <c r="E824" s="46"/>
      <c r="F824" s="46"/>
      <c r="G824" s="46"/>
      <c r="H824" s="46"/>
      <c r="I824" s="46"/>
      <c r="J824" s="46"/>
      <c r="K824" s="46"/>
      <c r="L824" s="42">
        <f>J824+I824+H824+G824+F824+E824+K824</f>
        <v>0</v>
      </c>
      <c r="M824" s="42">
        <f>L824*D824</f>
        <v>0</v>
      </c>
      <c r="N824" s="43"/>
      <c r="O824" s="5"/>
      <c r="P824"/>
      <c r="Q824" s="345"/>
      <c r="R824" s="471"/>
      <c r="S824" s="4"/>
      <c r="T824" s="4"/>
      <c r="U824" s="4"/>
      <c r="V824" s="4"/>
      <c r="W824" s="4"/>
      <c r="X824" s="4"/>
      <c r="Y824" s="4"/>
      <c r="Z824" s="4"/>
    </row>
    <row r="825" spans="1:26" ht="14.4" customHeight="1" x14ac:dyDescent="0.3">
      <c r="A825" s="38"/>
      <c r="B825" s="39"/>
      <c r="C825" s="40" t="s">
        <v>83</v>
      </c>
      <c r="D825" s="471">
        <v>17</v>
      </c>
      <c r="E825" s="46"/>
      <c r="F825" s="46"/>
      <c r="G825" s="46"/>
      <c r="H825" s="46"/>
      <c r="I825" s="46"/>
      <c r="J825" s="46"/>
      <c r="K825" s="46"/>
      <c r="L825" s="42">
        <f>J825+I825+H825+G825+F825+E825+K825</f>
        <v>0</v>
      </c>
      <c r="M825" s="42">
        <f>L825*D825</f>
        <v>0</v>
      </c>
      <c r="N825" s="43"/>
      <c r="O825" s="5"/>
      <c r="P825"/>
      <c r="Q825" s="345"/>
      <c r="R825" s="471"/>
      <c r="S825" s="4"/>
      <c r="T825" s="4"/>
      <c r="U825" s="4"/>
      <c r="V825" s="4"/>
      <c r="W825" s="4"/>
      <c r="X825" s="4"/>
      <c r="Y825" s="4"/>
      <c r="Z825" s="4"/>
    </row>
    <row r="826" spans="1:26" ht="14.4" customHeight="1" thickBot="1" x14ac:dyDescent="0.35">
      <c r="A826" s="67"/>
      <c r="B826" s="68"/>
      <c r="C826" s="46"/>
      <c r="D826" s="471">
        <v>0</v>
      </c>
      <c r="E826" s="46"/>
      <c r="F826" s="46"/>
      <c r="G826" s="46"/>
      <c r="H826" s="46"/>
      <c r="I826" s="46"/>
      <c r="J826" s="46"/>
      <c r="K826" s="46"/>
      <c r="L826" s="71"/>
      <c r="M826" s="71"/>
      <c r="N826" s="72"/>
      <c r="O826" s="5"/>
      <c r="P826"/>
      <c r="Q826" s="345"/>
      <c r="R826" s="471"/>
      <c r="S826" s="4"/>
      <c r="T826" s="4"/>
      <c r="U826" s="4"/>
      <c r="V826" s="4"/>
      <c r="W826" s="4"/>
      <c r="X826" s="4"/>
      <c r="Y826" s="4"/>
      <c r="Z826" s="4"/>
    </row>
    <row r="827" spans="1:26" ht="14.4" customHeight="1" x14ac:dyDescent="0.3">
      <c r="A827" s="161" t="s">
        <v>89</v>
      </c>
      <c r="B827" s="162" t="s">
        <v>14</v>
      </c>
      <c r="C827" s="27"/>
      <c r="D827" s="471">
        <v>0</v>
      </c>
      <c r="E827" s="29" t="s">
        <v>15</v>
      </c>
      <c r="F827" s="29" t="s">
        <v>16</v>
      </c>
      <c r="G827" s="30" t="s">
        <v>17</v>
      </c>
      <c r="H827" s="31" t="s">
        <v>18</v>
      </c>
      <c r="I827" s="32" t="s">
        <v>19</v>
      </c>
      <c r="J827" s="33" t="s">
        <v>20</v>
      </c>
      <c r="K827" s="160" t="s">
        <v>49</v>
      </c>
      <c r="L827" s="35">
        <f>L828+L829+L830+L831</f>
        <v>0</v>
      </c>
      <c r="M827" s="36"/>
      <c r="N827" s="37"/>
      <c r="O827" s="5"/>
      <c r="P827"/>
      <c r="Q827" s="345"/>
      <c r="R827" s="471"/>
      <c r="S827" s="4"/>
      <c r="T827" s="4"/>
      <c r="U827" s="4"/>
      <c r="V827" s="4"/>
      <c r="W827" s="4"/>
      <c r="X827" s="4"/>
      <c r="Y827" s="4"/>
      <c r="Z827" s="4"/>
    </row>
    <row r="828" spans="1:26" ht="14.4" customHeight="1" x14ac:dyDescent="0.3">
      <c r="A828" s="163"/>
      <c r="B828" s="159"/>
      <c r="C828" s="40" t="s">
        <v>81</v>
      </c>
      <c r="D828" s="471">
        <v>21</v>
      </c>
      <c r="E828" s="40"/>
      <c r="F828" s="40"/>
      <c r="G828" s="40"/>
      <c r="H828" s="40"/>
      <c r="I828" s="40"/>
      <c r="J828" s="40"/>
      <c r="K828" s="40"/>
      <c r="L828" s="42">
        <f>J828+I828+H828+G828+F828+E828+K828</f>
        <v>0</v>
      </c>
      <c r="M828" s="42">
        <f>L828*D828</f>
        <v>0</v>
      </c>
      <c r="N828" s="43"/>
      <c r="O828" s="5"/>
      <c r="P828"/>
      <c r="Q828" s="345"/>
      <c r="R828" s="471"/>
      <c r="S828" s="4"/>
      <c r="T828" s="4"/>
      <c r="U828" s="4"/>
      <c r="V828" s="4"/>
      <c r="W828" s="4"/>
      <c r="X828" s="4"/>
      <c r="Y828" s="4"/>
      <c r="Z828" s="4"/>
    </row>
    <row r="829" spans="1:26" ht="14.4" customHeight="1" x14ac:dyDescent="0.3">
      <c r="A829" s="163"/>
      <c r="B829" s="39"/>
      <c r="C829" s="40" t="s">
        <v>82</v>
      </c>
      <c r="D829" s="471">
        <v>21</v>
      </c>
      <c r="E829" s="40"/>
      <c r="F829" s="40"/>
      <c r="G829" s="40"/>
      <c r="H829" s="40"/>
      <c r="I829" s="40"/>
      <c r="J829" s="40"/>
      <c r="K829" s="40"/>
      <c r="L829" s="42">
        <f>J829+I829+H829+G829+F829+E829+K829</f>
        <v>0</v>
      </c>
      <c r="M829" s="42">
        <f>L829*D829</f>
        <v>0</v>
      </c>
      <c r="N829" s="43"/>
      <c r="O829" s="5"/>
      <c r="P829"/>
      <c r="Q829" s="345"/>
      <c r="R829" s="471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3">
      <c r="A830" s="163"/>
      <c r="B830" s="39"/>
      <c r="C830" s="40" t="s">
        <v>83</v>
      </c>
      <c r="D830" s="471">
        <v>21</v>
      </c>
      <c r="E830" s="40"/>
      <c r="F830" s="40"/>
      <c r="G830" s="40"/>
      <c r="H830" s="40"/>
      <c r="I830" s="40"/>
      <c r="J830" s="40"/>
      <c r="K830" s="40"/>
      <c r="L830" s="42">
        <f>J830+I830+H830+G830+F830+E830+K830</f>
        <v>0</v>
      </c>
      <c r="M830" s="42">
        <f>L830*D830</f>
        <v>0</v>
      </c>
      <c r="N830" s="43"/>
      <c r="O830" s="5"/>
      <c r="P830"/>
      <c r="Q830" s="345"/>
      <c r="R830" s="471"/>
      <c r="S830" s="4"/>
      <c r="T830" s="4"/>
      <c r="U830" s="4"/>
      <c r="V830" s="4"/>
      <c r="W830" s="4"/>
      <c r="X830" s="4"/>
      <c r="Y830" s="4"/>
      <c r="Z830" s="4"/>
    </row>
    <row r="831" spans="1:26" ht="15.6" customHeight="1" thickBot="1" x14ac:dyDescent="0.35">
      <c r="A831" s="163"/>
      <c r="B831" s="94"/>
      <c r="C831" s="95"/>
      <c r="D831" s="471">
        <v>0</v>
      </c>
      <c r="E831" s="95"/>
      <c r="F831" s="95"/>
      <c r="G831" s="95"/>
      <c r="H831" s="95"/>
      <c r="I831" s="95"/>
      <c r="J831" s="95"/>
      <c r="K831" s="95"/>
      <c r="L831" s="96"/>
      <c r="M831" s="96"/>
      <c r="N831" s="97"/>
      <c r="O831" s="5"/>
      <c r="P831"/>
      <c r="Q831" s="345"/>
      <c r="R831" s="471"/>
      <c r="S831" s="4"/>
      <c r="T831" s="4"/>
      <c r="U831" s="4"/>
      <c r="V831" s="4"/>
      <c r="W831" s="4"/>
      <c r="X831" s="4"/>
      <c r="Y831" s="4"/>
      <c r="Z831" s="4"/>
    </row>
    <row r="832" spans="1:26" ht="15.6" customHeight="1" thickTop="1" x14ac:dyDescent="0.3">
      <c r="A832" s="163"/>
      <c r="B832" s="162" t="s">
        <v>14</v>
      </c>
      <c r="C832" s="27"/>
      <c r="D832" s="471">
        <v>0</v>
      </c>
      <c r="E832" s="29" t="s">
        <v>15</v>
      </c>
      <c r="F832" s="29" t="s">
        <v>29</v>
      </c>
      <c r="G832" s="73" t="s">
        <v>30</v>
      </c>
      <c r="H832" s="75"/>
      <c r="I832" s="75"/>
      <c r="J832" s="75"/>
      <c r="K832" s="75"/>
      <c r="L832" s="35">
        <f>L833+L834+L835+L836</f>
        <v>0</v>
      </c>
      <c r="M832" s="36"/>
      <c r="N832" s="37"/>
      <c r="O832" s="5"/>
      <c r="P832"/>
      <c r="Q832" s="345"/>
      <c r="R832" s="471"/>
      <c r="S832" s="4"/>
      <c r="T832" s="4"/>
      <c r="U832" s="4"/>
      <c r="V832" s="4"/>
      <c r="W832" s="4"/>
      <c r="X832" s="4"/>
      <c r="Y832" s="4"/>
      <c r="Z832" s="4"/>
    </row>
    <row r="833" spans="1:26" ht="15.6" customHeight="1" x14ac:dyDescent="0.3">
      <c r="A833" s="163"/>
      <c r="B833" s="159" t="s">
        <v>34</v>
      </c>
      <c r="C833" s="40" t="s">
        <v>81</v>
      </c>
      <c r="D833" s="471">
        <v>21</v>
      </c>
      <c r="E833" s="40"/>
      <c r="F833" s="53"/>
      <c r="G833" s="53"/>
      <c r="H833" s="46"/>
      <c r="I833" s="46"/>
      <c r="J833" s="46"/>
      <c r="K833" s="46"/>
      <c r="L833" s="42">
        <f>J833+I833+H833+G833+F833+E833+K833</f>
        <v>0</v>
      </c>
      <c r="M833" s="42">
        <f>L833*D833</f>
        <v>0</v>
      </c>
      <c r="N833" s="51"/>
      <c r="O833" s="5"/>
      <c r="P833"/>
      <c r="Q833" s="345"/>
      <c r="R833" s="471"/>
      <c r="S833" s="4"/>
      <c r="T833" s="4"/>
      <c r="U833" s="4"/>
      <c r="V833" s="4"/>
      <c r="W833" s="4"/>
      <c r="X833" s="4"/>
      <c r="Y833" s="4"/>
      <c r="Z833" s="4"/>
    </row>
    <row r="834" spans="1:26" ht="15.6" customHeight="1" x14ac:dyDescent="0.3">
      <c r="A834" s="163"/>
      <c r="B834" s="39"/>
      <c r="C834" s="40" t="s">
        <v>82</v>
      </c>
      <c r="D834" s="471">
        <v>21</v>
      </c>
      <c r="E834" s="40"/>
      <c r="F834" s="53"/>
      <c r="G834" s="53"/>
      <c r="H834" s="46"/>
      <c r="I834" s="46"/>
      <c r="J834" s="46"/>
      <c r="K834" s="46"/>
      <c r="L834" s="42">
        <f>J834+I834+H834+G834+F834+E834+K834</f>
        <v>0</v>
      </c>
      <c r="M834" s="42">
        <f>L834*D834</f>
        <v>0</v>
      </c>
      <c r="N834" s="51"/>
      <c r="O834" s="5"/>
      <c r="P834"/>
      <c r="Q834" s="345"/>
      <c r="R834" s="471"/>
      <c r="S834" s="4"/>
      <c r="T834" s="4"/>
      <c r="U834" s="4"/>
      <c r="V834" s="4"/>
      <c r="W834" s="4"/>
      <c r="X834" s="4"/>
      <c r="Y834" s="4"/>
      <c r="Z834" s="4"/>
    </row>
    <row r="835" spans="1:26" ht="15.6" customHeight="1" x14ac:dyDescent="0.3">
      <c r="A835" s="163"/>
      <c r="B835" s="39"/>
      <c r="C835" s="40" t="s">
        <v>83</v>
      </c>
      <c r="D835" s="471">
        <v>21</v>
      </c>
      <c r="E835" s="40"/>
      <c r="F835" s="53"/>
      <c r="G835" s="53"/>
      <c r="H835" s="46"/>
      <c r="I835" s="46"/>
      <c r="J835" s="46"/>
      <c r="K835" s="46"/>
      <c r="L835" s="42">
        <f>J835+I835+H835+G835+F835+E835+K835</f>
        <v>0</v>
      </c>
      <c r="M835" s="42">
        <f>L835*D835</f>
        <v>0</v>
      </c>
      <c r="N835" s="51"/>
      <c r="O835" s="5"/>
      <c r="P835"/>
      <c r="Q835" s="345"/>
      <c r="R835" s="471"/>
      <c r="S835" s="4"/>
      <c r="T835" s="4"/>
      <c r="U835" s="4"/>
      <c r="V835" s="4"/>
      <c r="W835" s="4"/>
      <c r="X835" s="4"/>
      <c r="Y835" s="4"/>
      <c r="Z835" s="4"/>
    </row>
    <row r="836" spans="1:26" ht="15.6" customHeight="1" thickBot="1" x14ac:dyDescent="0.35">
      <c r="A836" s="163"/>
      <c r="B836" s="94"/>
      <c r="C836" s="95"/>
      <c r="D836" s="471">
        <v>0</v>
      </c>
      <c r="E836" s="95"/>
      <c r="F836" s="95"/>
      <c r="G836" s="95"/>
      <c r="H836" s="95"/>
      <c r="I836" s="95"/>
      <c r="J836" s="95"/>
      <c r="K836" s="95"/>
      <c r="L836" s="42">
        <f>J836+I836+H836+G836+F836+E836+K836</f>
        <v>0</v>
      </c>
      <c r="M836" s="96"/>
      <c r="N836" s="97"/>
      <c r="O836" s="5"/>
      <c r="P836"/>
      <c r="Q836" s="345"/>
      <c r="R836" s="471"/>
      <c r="S836" s="4"/>
      <c r="T836" s="4"/>
      <c r="U836" s="4"/>
      <c r="V836" s="4"/>
      <c r="W836" s="4"/>
      <c r="X836" s="4"/>
      <c r="Y836" s="4"/>
      <c r="Z836" s="4"/>
    </row>
    <row r="837" spans="1:26" ht="15.6" customHeight="1" thickTop="1" x14ac:dyDescent="0.3">
      <c r="A837" s="25" t="s">
        <v>90</v>
      </c>
      <c r="B837" s="162" t="s">
        <v>14</v>
      </c>
      <c r="C837" s="27"/>
      <c r="D837" s="471">
        <v>0</v>
      </c>
      <c r="E837" s="29" t="s">
        <v>41</v>
      </c>
      <c r="F837" s="29" t="s">
        <v>40</v>
      </c>
      <c r="G837" s="75"/>
      <c r="H837" s="75"/>
      <c r="I837" s="75"/>
      <c r="J837" s="75"/>
      <c r="K837" s="75"/>
      <c r="L837" s="35">
        <f>L838+L839+L840+L841</f>
        <v>0</v>
      </c>
      <c r="M837" s="36"/>
      <c r="N837" s="37"/>
      <c r="O837" s="5"/>
      <c r="P837"/>
      <c r="Q837" s="345"/>
      <c r="R837" s="471"/>
      <c r="S837" s="4"/>
      <c r="T837" s="4"/>
      <c r="U837" s="4"/>
      <c r="V837" s="4"/>
      <c r="W837" s="4"/>
      <c r="X837" s="4"/>
      <c r="Y837" s="4"/>
      <c r="Z837" s="4"/>
    </row>
    <row r="838" spans="1:26" ht="15.6" customHeight="1" x14ac:dyDescent="0.3">
      <c r="A838" s="77"/>
      <c r="B838" s="159"/>
      <c r="C838" s="40" t="s">
        <v>81</v>
      </c>
      <c r="D838" s="471">
        <v>32</v>
      </c>
      <c r="E838" s="40"/>
      <c r="F838" s="40"/>
      <c r="G838" s="46"/>
      <c r="H838" s="46"/>
      <c r="I838" s="46"/>
      <c r="J838" s="46"/>
      <c r="K838" s="46"/>
      <c r="L838" s="42">
        <f>J838+I838+H838+G838+F838+E838+K838</f>
        <v>0</v>
      </c>
      <c r="M838" s="42">
        <f>L838*D838</f>
        <v>0</v>
      </c>
      <c r="N838" s="43"/>
      <c r="O838" s="5"/>
      <c r="P838"/>
      <c r="Q838" s="345"/>
      <c r="R838" s="471"/>
      <c r="S838" s="4"/>
      <c r="T838" s="4"/>
      <c r="U838" s="4"/>
      <c r="V838" s="4"/>
      <c r="W838" s="4"/>
      <c r="X838" s="4"/>
      <c r="Y838" s="4"/>
      <c r="Z838" s="4"/>
    </row>
    <row r="839" spans="1:26" ht="15.6" customHeight="1" x14ac:dyDescent="0.3">
      <c r="A839" s="77"/>
      <c r="B839" s="39"/>
      <c r="C839" s="40" t="s">
        <v>82</v>
      </c>
      <c r="D839" s="471">
        <v>32</v>
      </c>
      <c r="E839" s="40"/>
      <c r="F839" s="40"/>
      <c r="G839" s="46"/>
      <c r="H839" s="46"/>
      <c r="I839" s="46"/>
      <c r="J839" s="46"/>
      <c r="K839" s="46"/>
      <c r="L839" s="42">
        <f>J839+I839+H839+G839+F839+E839+K839</f>
        <v>0</v>
      </c>
      <c r="M839" s="42">
        <f>L839*D839</f>
        <v>0</v>
      </c>
      <c r="N839" s="43"/>
      <c r="O839" s="5"/>
      <c r="P839"/>
      <c r="Q839" s="345"/>
      <c r="R839" s="471"/>
      <c r="S839" s="4"/>
      <c r="T839" s="4"/>
      <c r="U839" s="4"/>
      <c r="V839" s="4"/>
      <c r="W839" s="4"/>
      <c r="X839" s="4"/>
      <c r="Y839" s="4"/>
      <c r="Z839" s="4"/>
    </row>
    <row r="840" spans="1:26" ht="15.6" customHeight="1" x14ac:dyDescent="0.3">
      <c r="A840" s="77"/>
      <c r="B840" s="39"/>
      <c r="C840" s="40" t="s">
        <v>83</v>
      </c>
      <c r="D840" s="471">
        <v>32</v>
      </c>
      <c r="E840" s="40"/>
      <c r="F840" s="40"/>
      <c r="G840" s="46"/>
      <c r="H840" s="46"/>
      <c r="I840" s="46"/>
      <c r="J840" s="46"/>
      <c r="K840" s="46"/>
      <c r="L840" s="42">
        <f>J840+I840+H840+G840+F840+E840+K840</f>
        <v>0</v>
      </c>
      <c r="M840" s="42">
        <f>L840*D840</f>
        <v>0</v>
      </c>
      <c r="N840" s="49"/>
      <c r="O840" s="5"/>
      <c r="P840"/>
      <c r="Q840" s="345"/>
      <c r="R840" s="471"/>
      <c r="S840" s="4"/>
      <c r="T840" s="4"/>
      <c r="U840" s="4"/>
      <c r="V840" s="4"/>
      <c r="W840" s="4"/>
      <c r="X840" s="4"/>
      <c r="Y840" s="4"/>
      <c r="Z840" s="4"/>
    </row>
    <row r="841" spans="1:26" ht="15.6" customHeight="1" thickBot="1" x14ac:dyDescent="0.35">
      <c r="A841" s="164"/>
      <c r="B841" s="39"/>
      <c r="C841" s="40" t="s">
        <v>84</v>
      </c>
      <c r="D841" s="471">
        <v>32</v>
      </c>
      <c r="E841" s="40"/>
      <c r="F841" s="40"/>
      <c r="G841" s="69"/>
      <c r="H841" s="69"/>
      <c r="I841" s="69"/>
      <c r="J841" s="69"/>
      <c r="K841" s="69"/>
      <c r="L841" s="42">
        <f>J841+I841+H841+G841+F841+E841+K841</f>
        <v>0</v>
      </c>
      <c r="M841" s="42">
        <f>L841*D841</f>
        <v>0</v>
      </c>
      <c r="N841" s="72"/>
      <c r="O841" s="5"/>
      <c r="P841"/>
      <c r="Q841" s="345"/>
      <c r="R841" s="471"/>
      <c r="S841" s="4"/>
      <c r="T841" s="4"/>
      <c r="U841" s="4"/>
      <c r="V841" s="4"/>
      <c r="W841" s="4"/>
      <c r="X841" s="4"/>
      <c r="Y841" s="4"/>
      <c r="Z841" s="4"/>
    </row>
    <row r="842" spans="1:26" ht="15.6" customHeight="1" x14ac:dyDescent="0.3">
      <c r="A842" s="25" t="s">
        <v>91</v>
      </c>
      <c r="B842" s="162" t="s">
        <v>14</v>
      </c>
      <c r="C842" s="27"/>
      <c r="D842" s="471">
        <v>0</v>
      </c>
      <c r="E842" s="29" t="s">
        <v>15</v>
      </c>
      <c r="F842" s="52" t="s">
        <v>21</v>
      </c>
      <c r="G842" s="29" t="s">
        <v>92</v>
      </c>
      <c r="H842" s="52" t="s">
        <v>72</v>
      </c>
      <c r="I842" s="29" t="s">
        <v>93</v>
      </c>
      <c r="J842" s="75"/>
      <c r="K842" s="75"/>
      <c r="L842" s="35">
        <f>L843+L844+L845+L846</f>
        <v>0</v>
      </c>
      <c r="M842" s="36"/>
      <c r="N842" s="37"/>
      <c r="O842" s="5"/>
      <c r="P842"/>
      <c r="Q842" s="345"/>
      <c r="R842" s="471"/>
      <c r="S842" s="4"/>
      <c r="T842" s="4"/>
      <c r="U842" s="4"/>
      <c r="V842" s="4"/>
      <c r="W842" s="4"/>
      <c r="X842" s="4"/>
      <c r="Y842" s="4"/>
      <c r="Z842" s="4"/>
    </row>
    <row r="843" spans="1:26" ht="15.6" customHeight="1" x14ac:dyDescent="0.3">
      <c r="A843" s="77"/>
      <c r="B843" s="159"/>
      <c r="C843" s="40" t="s">
        <v>81</v>
      </c>
      <c r="D843" s="471">
        <v>29</v>
      </c>
      <c r="E843" s="40"/>
      <c r="F843" s="40"/>
      <c r="G843" s="40"/>
      <c r="H843" s="40"/>
      <c r="I843" s="40"/>
      <c r="J843" s="46"/>
      <c r="K843" s="46"/>
      <c r="L843" s="42">
        <f>J843+I843+H843+G843+F843+E843+K843</f>
        <v>0</v>
      </c>
      <c r="M843" s="42">
        <f>L843*D843</f>
        <v>0</v>
      </c>
      <c r="N843" s="43"/>
      <c r="O843" s="5"/>
      <c r="P843"/>
      <c r="Q843" s="345"/>
      <c r="R843" s="471"/>
      <c r="S843" s="4"/>
      <c r="T843" s="4"/>
      <c r="U843" s="4"/>
      <c r="V843" s="4"/>
      <c r="W843" s="4"/>
      <c r="X843" s="4"/>
      <c r="Y843" s="4"/>
      <c r="Z843" s="4"/>
    </row>
    <row r="844" spans="1:26" ht="15.6" customHeight="1" x14ac:dyDescent="0.3">
      <c r="A844" s="77"/>
      <c r="B844" s="39"/>
      <c r="C844" s="40" t="s">
        <v>82</v>
      </c>
      <c r="D844" s="471">
        <v>29</v>
      </c>
      <c r="E844" s="40"/>
      <c r="F844" s="40"/>
      <c r="G844" s="40"/>
      <c r="H844" s="40"/>
      <c r="I844" s="40"/>
      <c r="J844" s="46"/>
      <c r="K844" s="46"/>
      <c r="L844" s="42">
        <f>J844+I844+H844+G844+F844+E844+K844</f>
        <v>0</v>
      </c>
      <c r="M844" s="42">
        <f>L844*D844</f>
        <v>0</v>
      </c>
      <c r="N844" s="43"/>
      <c r="O844" s="5"/>
      <c r="P844"/>
      <c r="Q844" s="345"/>
      <c r="R844" s="471"/>
      <c r="S844" s="4"/>
      <c r="T844" s="4"/>
      <c r="U844" s="4"/>
      <c r="V844" s="4"/>
      <c r="W844" s="4"/>
      <c r="X844" s="4"/>
      <c r="Y844" s="4"/>
      <c r="Z844" s="4"/>
    </row>
    <row r="845" spans="1:26" ht="15.6" customHeight="1" x14ac:dyDescent="0.3">
      <c r="A845" s="77"/>
      <c r="B845" s="39"/>
      <c r="C845" s="40" t="s">
        <v>83</v>
      </c>
      <c r="D845" s="471">
        <v>29</v>
      </c>
      <c r="E845" s="40"/>
      <c r="F845" s="40"/>
      <c r="G845" s="40"/>
      <c r="H845" s="40"/>
      <c r="I845" s="40"/>
      <c r="J845" s="46"/>
      <c r="K845" s="46"/>
      <c r="L845" s="42">
        <f>J845+I845+H845+G845+F845+E845+K845</f>
        <v>0</v>
      </c>
      <c r="M845" s="42">
        <f>L845*D845</f>
        <v>0</v>
      </c>
      <c r="N845" s="49"/>
      <c r="O845" s="5"/>
      <c r="P845"/>
      <c r="Q845" s="345"/>
      <c r="R845" s="471"/>
      <c r="S845" s="4"/>
      <c r="T845" s="4"/>
      <c r="U845" s="4"/>
      <c r="V845" s="4"/>
      <c r="W845" s="4"/>
      <c r="X845" s="4"/>
      <c r="Y845" s="4"/>
      <c r="Z845" s="4"/>
    </row>
    <row r="846" spans="1:26" ht="15.6" customHeight="1" thickBot="1" x14ac:dyDescent="0.35">
      <c r="A846" s="164"/>
      <c r="B846" s="39"/>
      <c r="C846" s="53" t="s">
        <v>84</v>
      </c>
      <c r="D846" s="471">
        <v>29</v>
      </c>
      <c r="E846" s="53"/>
      <c r="F846" s="53"/>
      <c r="G846" s="53"/>
      <c r="H846" s="53"/>
      <c r="I846" s="53"/>
      <c r="J846" s="69"/>
      <c r="K846" s="69"/>
      <c r="L846" s="42">
        <f>J846+I846+H846+G846+F846+E846+K846</f>
        <v>0</v>
      </c>
      <c r="M846" s="42">
        <f>L846*D846</f>
        <v>0</v>
      </c>
      <c r="N846" s="72"/>
      <c r="O846" s="5"/>
      <c r="P846"/>
      <c r="Q846" s="345"/>
      <c r="R846" s="471"/>
      <c r="S846" s="4"/>
      <c r="T846" s="4"/>
      <c r="U846" s="4"/>
      <c r="V846" s="4"/>
      <c r="W846" s="4"/>
      <c r="X846" s="4"/>
      <c r="Y846" s="4"/>
      <c r="Z846" s="4"/>
    </row>
    <row r="847" spans="1:26" ht="15.6" customHeight="1" x14ac:dyDescent="0.3">
      <c r="A847" s="25" t="s">
        <v>94</v>
      </c>
      <c r="B847" s="162" t="s">
        <v>14</v>
      </c>
      <c r="C847" s="27"/>
      <c r="D847" s="471">
        <v>0</v>
      </c>
      <c r="E847" s="29" t="s">
        <v>29</v>
      </c>
      <c r="F847" s="73" t="s">
        <v>30</v>
      </c>
      <c r="G847" s="75"/>
      <c r="H847" s="75"/>
      <c r="I847" s="75"/>
      <c r="J847" s="75"/>
      <c r="K847" s="75"/>
      <c r="L847" s="35">
        <f>L848+L849+L850+L851</f>
        <v>0</v>
      </c>
      <c r="M847" s="36"/>
      <c r="N847" s="37"/>
      <c r="O847" s="5"/>
      <c r="P847"/>
      <c r="Q847" s="345"/>
      <c r="R847" s="471"/>
      <c r="S847" s="4"/>
      <c r="T847" s="4"/>
      <c r="U847" s="4"/>
      <c r="V847" s="4"/>
      <c r="W847" s="4"/>
      <c r="X847" s="4"/>
      <c r="Y847" s="4"/>
      <c r="Z847" s="4"/>
    </row>
    <row r="848" spans="1:26" ht="15.6" customHeight="1" x14ac:dyDescent="0.3">
      <c r="A848" s="77"/>
      <c r="B848" s="159"/>
      <c r="C848" s="40" t="s">
        <v>81</v>
      </c>
      <c r="D848" s="471">
        <v>32</v>
      </c>
      <c r="E848" s="40"/>
      <c r="F848" s="40"/>
      <c r="G848" s="46"/>
      <c r="H848" s="46"/>
      <c r="I848" s="46"/>
      <c r="J848" s="46"/>
      <c r="K848" s="46"/>
      <c r="L848" s="42">
        <f>J848+I848+H848+G848+F848+E848+K848</f>
        <v>0</v>
      </c>
      <c r="M848" s="42">
        <f>L848*D848</f>
        <v>0</v>
      </c>
      <c r="N848" s="43"/>
      <c r="O848" s="5"/>
      <c r="P848"/>
      <c r="Q848" s="345"/>
      <c r="R848" s="471"/>
      <c r="S848" s="4"/>
      <c r="T848" s="4"/>
      <c r="U848" s="4"/>
      <c r="V848" s="4"/>
      <c r="W848" s="4"/>
      <c r="X848" s="4"/>
      <c r="Y848" s="4"/>
      <c r="Z848" s="4"/>
    </row>
    <row r="849" spans="1:26" ht="15.6" customHeight="1" x14ac:dyDescent="0.3">
      <c r="A849" s="77"/>
      <c r="B849" s="39"/>
      <c r="C849" s="40" t="s">
        <v>82</v>
      </c>
      <c r="D849" s="471">
        <v>32</v>
      </c>
      <c r="E849" s="40"/>
      <c r="F849" s="40"/>
      <c r="G849" s="46"/>
      <c r="H849" s="46"/>
      <c r="I849" s="46"/>
      <c r="J849" s="46"/>
      <c r="K849" s="46"/>
      <c r="L849" s="42">
        <f>J849+I849+H849+G849+F849+E849+K849</f>
        <v>0</v>
      </c>
      <c r="M849" s="42">
        <f>L849*D849</f>
        <v>0</v>
      </c>
      <c r="N849" s="43"/>
      <c r="O849" s="5"/>
      <c r="P849"/>
      <c r="Q849" s="345"/>
      <c r="R849" s="471"/>
      <c r="S849" s="4"/>
      <c r="T849" s="4"/>
      <c r="U849" s="4"/>
      <c r="V849" s="4"/>
      <c r="W849" s="4"/>
      <c r="X849" s="4"/>
      <c r="Y849" s="4"/>
      <c r="Z849" s="4"/>
    </row>
    <row r="850" spans="1:26" ht="15.6" customHeight="1" x14ac:dyDescent="0.3">
      <c r="A850" s="77"/>
      <c r="B850" s="39"/>
      <c r="C850" s="40" t="s">
        <v>83</v>
      </c>
      <c r="D850" s="471">
        <v>32</v>
      </c>
      <c r="E850" s="40"/>
      <c r="F850" s="40"/>
      <c r="G850" s="46"/>
      <c r="H850" s="46"/>
      <c r="I850" s="46"/>
      <c r="J850" s="46"/>
      <c r="K850" s="46"/>
      <c r="L850" s="42">
        <f>J850+I850+H850+G850+F850+E850+K850</f>
        <v>0</v>
      </c>
      <c r="M850" s="42">
        <f>L850*D850</f>
        <v>0</v>
      </c>
      <c r="N850" s="49"/>
      <c r="O850" s="5"/>
      <c r="P850"/>
      <c r="Q850" s="345"/>
      <c r="R850" s="471"/>
      <c r="S850" s="4"/>
      <c r="T850" s="4"/>
      <c r="U850" s="4"/>
      <c r="V850" s="4"/>
      <c r="W850" s="4"/>
      <c r="X850" s="4"/>
      <c r="Y850" s="4"/>
      <c r="Z850" s="4"/>
    </row>
    <row r="851" spans="1:26" ht="15.6" customHeight="1" thickBot="1" x14ac:dyDescent="0.35">
      <c r="A851" s="164"/>
      <c r="B851" s="68"/>
      <c r="C851" s="69"/>
      <c r="D851" s="471">
        <v>0</v>
      </c>
      <c r="E851" s="69"/>
      <c r="F851" s="69"/>
      <c r="G851" s="69"/>
      <c r="H851" s="69"/>
      <c r="I851" s="69"/>
      <c r="J851" s="69"/>
      <c r="K851" s="69"/>
      <c r="L851" s="42">
        <f>J851+I851+H851+G851+F851+E851+K851</f>
        <v>0</v>
      </c>
      <c r="M851" s="71"/>
      <c r="N851" s="72"/>
      <c r="O851" s="5"/>
      <c r="P851"/>
      <c r="Q851" s="345"/>
      <c r="R851" s="471"/>
      <c r="S851" s="4"/>
      <c r="T851" s="4"/>
      <c r="U851" s="4"/>
      <c r="V851" s="4"/>
      <c r="W851" s="4"/>
      <c r="X851" s="4"/>
      <c r="Y851" s="4"/>
      <c r="Z851" s="4"/>
    </row>
    <row r="852" spans="1:26" ht="15.6" customHeight="1" x14ac:dyDescent="0.3">
      <c r="A852" s="38" t="s">
        <v>95</v>
      </c>
      <c r="B852" s="159"/>
      <c r="C852" s="40"/>
      <c r="D852" s="471">
        <v>0</v>
      </c>
      <c r="E852" s="149" t="s">
        <v>16</v>
      </c>
      <c r="F852" s="149" t="s">
        <v>21</v>
      </c>
      <c r="G852" s="149" t="s">
        <v>87</v>
      </c>
      <c r="H852" s="46"/>
      <c r="I852" s="46"/>
      <c r="J852" s="46"/>
      <c r="K852" s="46"/>
      <c r="L852" s="88">
        <f>L853+L854+L856+L1529</f>
        <v>0</v>
      </c>
      <c r="M852" s="42"/>
      <c r="N852" s="43"/>
      <c r="O852" s="5"/>
      <c r="P852"/>
      <c r="Q852" s="345"/>
      <c r="R852" s="471"/>
      <c r="S852" s="4"/>
      <c r="T852" s="4"/>
      <c r="U852" s="4"/>
      <c r="V852" s="4"/>
      <c r="W852" s="4"/>
      <c r="X852" s="4"/>
      <c r="Y852" s="4"/>
      <c r="Z852" s="4"/>
    </row>
    <row r="853" spans="1:26" ht="15.6" customHeight="1" x14ac:dyDescent="0.3">
      <c r="A853" s="77"/>
      <c r="B853" s="159" t="s">
        <v>96</v>
      </c>
      <c r="C853" s="40" t="s">
        <v>81</v>
      </c>
      <c r="D853" s="471">
        <v>37</v>
      </c>
      <c r="E853" s="40"/>
      <c r="F853" s="53"/>
      <c r="G853" s="53"/>
      <c r="H853" s="46"/>
      <c r="I853" s="46"/>
      <c r="J853" s="46"/>
      <c r="K853" s="46"/>
      <c r="L853" s="42">
        <f>J853+I853+H853+G853+F853+E853+K853</f>
        <v>0</v>
      </c>
      <c r="M853" s="42">
        <f>L853*D853</f>
        <v>0</v>
      </c>
      <c r="N853" s="43"/>
      <c r="O853" s="5"/>
      <c r="P853"/>
      <c r="Q853" s="345"/>
      <c r="R853" s="471"/>
      <c r="S853" s="4"/>
      <c r="T853" s="4"/>
      <c r="U853" s="4"/>
      <c r="V853" s="4"/>
      <c r="W853" s="4"/>
      <c r="X853" s="4"/>
      <c r="Y853" s="4"/>
      <c r="Z853" s="4"/>
    </row>
    <row r="854" spans="1:26" ht="15.6" customHeight="1" x14ac:dyDescent="0.3">
      <c r="A854" s="77"/>
      <c r="B854" s="45"/>
      <c r="C854" s="46"/>
      <c r="D854" s="471">
        <v>0</v>
      </c>
      <c r="E854" s="46"/>
      <c r="F854" s="46"/>
      <c r="G854" s="46"/>
      <c r="H854" s="46"/>
      <c r="I854" s="46"/>
      <c r="J854" s="46"/>
      <c r="K854" s="46"/>
      <c r="L854" s="42">
        <f>J854+I854+H854+G854+F854+E854+K854</f>
        <v>0</v>
      </c>
      <c r="M854" s="42">
        <f>L854*D854</f>
        <v>0</v>
      </c>
      <c r="N854" s="43"/>
      <c r="O854" s="5"/>
      <c r="P854"/>
      <c r="Q854" s="345"/>
      <c r="R854" s="471"/>
      <c r="S854" s="4"/>
      <c r="T854" s="4"/>
      <c r="U854" s="4"/>
      <c r="V854" s="4"/>
      <c r="W854" s="4"/>
      <c r="X854" s="4"/>
      <c r="Y854" s="4"/>
      <c r="Z854" s="4"/>
    </row>
    <row r="855" spans="1:26" ht="15.6" customHeight="1" x14ac:dyDescent="0.3">
      <c r="A855" s="77"/>
      <c r="B855" s="45"/>
      <c r="C855" s="46"/>
      <c r="D855" s="471">
        <v>0</v>
      </c>
      <c r="E855" s="46"/>
      <c r="F855" s="46"/>
      <c r="G855" s="46"/>
      <c r="H855" s="46"/>
      <c r="I855" s="46"/>
      <c r="J855" s="46"/>
      <c r="K855" s="46"/>
      <c r="L855" s="42"/>
      <c r="M855" s="42"/>
      <c r="N855" s="43"/>
      <c r="O855" s="5"/>
      <c r="P855"/>
      <c r="Q855" s="345"/>
      <c r="R855" s="471"/>
      <c r="S855" s="4"/>
      <c r="T855" s="4"/>
      <c r="U855" s="4"/>
      <c r="V855" s="4"/>
      <c r="W855" s="4"/>
      <c r="X855" s="4"/>
      <c r="Y855" s="4"/>
      <c r="Z855" s="4"/>
    </row>
    <row r="856" spans="1:26" ht="15.6" customHeight="1" thickBot="1" x14ac:dyDescent="0.35">
      <c r="A856" s="77"/>
      <c r="B856" s="45"/>
      <c r="C856" s="46"/>
      <c r="D856" s="471">
        <v>0</v>
      </c>
      <c r="E856" s="46"/>
      <c r="F856" s="46"/>
      <c r="G856" s="46"/>
      <c r="H856" s="46"/>
      <c r="I856" s="46"/>
      <c r="J856" s="46"/>
      <c r="K856" s="46"/>
      <c r="L856" s="48"/>
      <c r="M856" s="48"/>
      <c r="N856" s="49"/>
      <c r="O856" s="5"/>
      <c r="P856"/>
      <c r="Q856" s="345"/>
      <c r="R856" s="471"/>
      <c r="S856" s="4"/>
      <c r="T856" s="4"/>
      <c r="U856" s="4"/>
      <c r="V856" s="4"/>
      <c r="W856" s="4"/>
      <c r="X856" s="4"/>
      <c r="Y856" s="4"/>
      <c r="Z856" s="4"/>
    </row>
    <row r="857" spans="1:26" ht="15.6" customHeight="1" x14ac:dyDescent="0.3">
      <c r="A857" s="25" t="s">
        <v>97</v>
      </c>
      <c r="B857" s="26"/>
      <c r="C857" s="27"/>
      <c r="D857" s="471">
        <v>0</v>
      </c>
      <c r="E857" s="29" t="s">
        <v>15</v>
      </c>
      <c r="F857" s="29" t="s">
        <v>29</v>
      </c>
      <c r="G857" s="73" t="s">
        <v>30</v>
      </c>
      <c r="H857" s="75"/>
      <c r="I857" s="75"/>
      <c r="J857" s="75"/>
      <c r="K857" s="75"/>
      <c r="L857" s="35">
        <f>L858</f>
        <v>0</v>
      </c>
      <c r="M857" s="36"/>
      <c r="N857" s="37"/>
      <c r="O857" s="5"/>
      <c r="P857"/>
      <c r="Q857" s="345"/>
      <c r="R857" s="471"/>
      <c r="S857" s="4"/>
      <c r="T857" s="4"/>
      <c r="U857" s="4"/>
      <c r="V857" s="4"/>
      <c r="W857" s="4"/>
      <c r="X857" s="4"/>
      <c r="Y857" s="4"/>
      <c r="Z857" s="4"/>
    </row>
    <row r="858" spans="1:26" ht="15.6" customHeight="1" x14ac:dyDescent="0.3">
      <c r="A858" s="77"/>
      <c r="B858" s="159" t="s">
        <v>14</v>
      </c>
      <c r="C858" s="40"/>
      <c r="D858" s="471">
        <v>16</v>
      </c>
      <c r="E858" s="40"/>
      <c r="F858" s="40"/>
      <c r="G858" s="40"/>
      <c r="H858" s="46"/>
      <c r="I858" s="46"/>
      <c r="J858" s="46"/>
      <c r="K858" s="46"/>
      <c r="L858" s="42">
        <f>J858+I858+H858+G858+F858+E858+K858</f>
        <v>0</v>
      </c>
      <c r="M858" s="42">
        <f>L858*D858</f>
        <v>0</v>
      </c>
      <c r="N858" s="43"/>
      <c r="O858" s="5"/>
      <c r="P858"/>
      <c r="Q858" s="345"/>
      <c r="R858" s="471"/>
      <c r="S858" s="4"/>
      <c r="T858" s="4"/>
      <c r="U858" s="4"/>
      <c r="V858" s="4"/>
      <c r="W858" s="4"/>
      <c r="X858" s="4"/>
      <c r="Y858" s="4"/>
      <c r="Z858" s="4"/>
    </row>
    <row r="859" spans="1:26" ht="15.6" customHeight="1" x14ac:dyDescent="0.3">
      <c r="A859" s="77"/>
      <c r="B859" s="45"/>
      <c r="C859" s="46"/>
      <c r="D859" s="471">
        <v>0</v>
      </c>
      <c r="E859" s="46"/>
      <c r="F859" s="46"/>
      <c r="G859" s="46"/>
      <c r="H859" s="46"/>
      <c r="I859" s="46"/>
      <c r="J859" s="46"/>
      <c r="K859" s="46"/>
      <c r="L859" s="42">
        <f>J859+I859+H859+G859+F859+E859+K859</f>
        <v>0</v>
      </c>
      <c r="M859" s="48"/>
      <c r="N859" s="49"/>
      <c r="O859" s="5"/>
      <c r="P859"/>
      <c r="Q859" s="345"/>
      <c r="R859" s="471"/>
      <c r="S859" s="4"/>
      <c r="T859" s="4"/>
      <c r="U859" s="4"/>
      <c r="V859" s="4"/>
      <c r="W859" s="4"/>
      <c r="X859" s="4"/>
      <c r="Y859" s="4"/>
      <c r="Z859" s="4"/>
    </row>
    <row r="860" spans="1:26" ht="15.6" customHeight="1" x14ac:dyDescent="0.3">
      <c r="A860" s="77"/>
      <c r="B860" s="45"/>
      <c r="C860" s="46"/>
      <c r="D860" s="471">
        <v>0</v>
      </c>
      <c r="E860" s="46"/>
      <c r="F860" s="46"/>
      <c r="G860" s="46"/>
      <c r="H860" s="46"/>
      <c r="I860" s="46"/>
      <c r="J860" s="46"/>
      <c r="K860" s="46"/>
      <c r="L860" s="48"/>
      <c r="M860" s="48"/>
      <c r="N860" s="49"/>
      <c r="O860" s="5"/>
      <c r="P860"/>
      <c r="Q860" s="345"/>
      <c r="R860" s="471"/>
      <c r="S860" s="4"/>
      <c r="T860" s="4"/>
      <c r="U860" s="4"/>
      <c r="V860" s="4"/>
      <c r="W860" s="4"/>
      <c r="X860" s="4"/>
      <c r="Y860" s="4"/>
      <c r="Z860" s="4"/>
    </row>
    <row r="861" spans="1:26" ht="15.6" customHeight="1" thickBot="1" x14ac:dyDescent="0.35">
      <c r="A861" s="77"/>
      <c r="B861" s="45"/>
      <c r="C861" s="46"/>
      <c r="D861" s="471">
        <v>0</v>
      </c>
      <c r="E861" s="46"/>
      <c r="F861" s="46"/>
      <c r="G861" s="46"/>
      <c r="H861" s="46"/>
      <c r="I861" s="46"/>
      <c r="J861" s="46"/>
      <c r="K861" s="46"/>
      <c r="L861" s="48"/>
      <c r="M861" s="48"/>
      <c r="N861" s="49"/>
      <c r="O861" s="5"/>
      <c r="P861"/>
      <c r="Q861" s="345"/>
      <c r="R861" s="471"/>
      <c r="S861" s="4"/>
      <c r="T861" s="4"/>
      <c r="U861" s="4"/>
      <c r="V861" s="4"/>
      <c r="W861" s="4"/>
      <c r="X861" s="4"/>
      <c r="Y861" s="4"/>
      <c r="Z861" s="4"/>
    </row>
    <row r="862" spans="1:26" ht="15.6" customHeight="1" x14ac:dyDescent="0.3">
      <c r="A862" s="25" t="s">
        <v>98</v>
      </c>
      <c r="B862" s="26"/>
      <c r="C862" s="27"/>
      <c r="D862" s="471">
        <v>0</v>
      </c>
      <c r="E862" s="29" t="s">
        <v>15</v>
      </c>
      <c r="F862" s="29" t="s">
        <v>29</v>
      </c>
      <c r="G862" s="73" t="s">
        <v>30</v>
      </c>
      <c r="H862" s="75"/>
      <c r="I862" s="75"/>
      <c r="J862" s="75"/>
      <c r="K862" s="75"/>
      <c r="L862" s="35">
        <f>L863</f>
        <v>0</v>
      </c>
      <c r="M862" s="36"/>
      <c r="N862" s="37"/>
      <c r="O862" s="5"/>
      <c r="P862"/>
      <c r="Q862" s="345"/>
      <c r="R862" s="471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3">
      <c r="A863" s="77"/>
      <c r="B863" s="159" t="s">
        <v>14</v>
      </c>
      <c r="C863" s="40"/>
      <c r="D863" s="471">
        <v>60</v>
      </c>
      <c r="E863" s="53"/>
      <c r="F863" s="53"/>
      <c r="G863" s="53"/>
      <c r="H863" s="46"/>
      <c r="I863" s="46"/>
      <c r="J863" s="46"/>
      <c r="K863" s="46"/>
      <c r="L863" s="42">
        <f>J863+I863+H863+G863+F863+E863+K863</f>
        <v>0</v>
      </c>
      <c r="M863" s="42">
        <f>L863*D863</f>
        <v>0</v>
      </c>
      <c r="N863" s="43"/>
      <c r="O863" s="5"/>
      <c r="P863"/>
      <c r="Q863" s="345"/>
      <c r="R863" s="471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3">
      <c r="A864" s="77"/>
      <c r="B864" s="45"/>
      <c r="C864" s="46"/>
      <c r="D864" s="471">
        <v>0</v>
      </c>
      <c r="E864" s="46"/>
      <c r="F864" s="46"/>
      <c r="G864" s="46"/>
      <c r="H864" s="46"/>
      <c r="I864" s="46"/>
      <c r="J864" s="46"/>
      <c r="K864" s="46"/>
      <c r="L864" s="42">
        <f>J864+I864+H864+G864+F864+E864+K864</f>
        <v>0</v>
      </c>
      <c r="M864" s="48"/>
      <c r="N864" s="49"/>
      <c r="O864" s="5"/>
      <c r="P864"/>
      <c r="Q864" s="345"/>
      <c r="R864" s="471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3">
      <c r="A865" s="77"/>
      <c r="B865" s="45"/>
      <c r="C865" s="46"/>
      <c r="D865" s="471">
        <v>0</v>
      </c>
      <c r="E865" s="46"/>
      <c r="F865" s="46"/>
      <c r="G865" s="46"/>
      <c r="H865" s="46"/>
      <c r="I865" s="46"/>
      <c r="J865" s="46"/>
      <c r="K865" s="46"/>
      <c r="L865" s="48"/>
      <c r="M865" s="48"/>
      <c r="N865" s="49"/>
      <c r="O865" s="5"/>
      <c r="P865"/>
      <c r="Q865" s="345"/>
      <c r="R865" s="471"/>
      <c r="S865" s="4"/>
      <c r="T865" s="4"/>
      <c r="U865" s="4"/>
      <c r="V865" s="4"/>
      <c r="W865" s="4"/>
      <c r="X865" s="4"/>
      <c r="Y865" s="4"/>
      <c r="Z865" s="4"/>
    </row>
    <row r="866" spans="1:26" ht="15" customHeight="1" thickBot="1" x14ac:dyDescent="0.35">
      <c r="A866" s="77"/>
      <c r="B866" s="45"/>
      <c r="C866" s="46"/>
      <c r="D866" s="471">
        <v>0</v>
      </c>
      <c r="E866" s="46"/>
      <c r="F866" s="46"/>
      <c r="G866" s="46"/>
      <c r="H866" s="46"/>
      <c r="I866" s="46"/>
      <c r="J866" s="46"/>
      <c r="K866" s="46"/>
      <c r="L866" s="48"/>
      <c r="M866" s="48"/>
      <c r="N866" s="49"/>
      <c r="O866" s="5"/>
      <c r="P866"/>
      <c r="Q866" s="345"/>
      <c r="R866" s="471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3">
      <c r="A867" s="25" t="s">
        <v>99</v>
      </c>
      <c r="B867" s="162"/>
      <c r="C867" s="27"/>
      <c r="D867" s="471">
        <v>0</v>
      </c>
      <c r="E867" s="29" t="s">
        <v>15</v>
      </c>
      <c r="F867" s="29" t="s">
        <v>16</v>
      </c>
      <c r="G867" s="30" t="s">
        <v>17</v>
      </c>
      <c r="H867" s="31" t="s">
        <v>18</v>
      </c>
      <c r="I867" s="32" t="s">
        <v>19</v>
      </c>
      <c r="J867" s="33" t="s">
        <v>20</v>
      </c>
      <c r="K867" s="160" t="s">
        <v>49</v>
      </c>
      <c r="L867" s="35">
        <f>L868+L869</f>
        <v>0</v>
      </c>
      <c r="M867" s="36"/>
      <c r="N867" s="37"/>
      <c r="O867" s="5"/>
      <c r="P867"/>
      <c r="Q867" s="345"/>
      <c r="R867" s="471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3">
      <c r="A868" s="38"/>
      <c r="B868" s="159" t="s">
        <v>100</v>
      </c>
      <c r="C868" s="40"/>
      <c r="D868" s="471">
        <v>18</v>
      </c>
      <c r="E868" s="40"/>
      <c r="F868" s="40"/>
      <c r="G868" s="40"/>
      <c r="H868" s="40"/>
      <c r="I868" s="40"/>
      <c r="J868" s="40"/>
      <c r="K868" s="40"/>
      <c r="L868" s="42">
        <f>J868+I868+H868+G868+F868+E868+K868</f>
        <v>0</v>
      </c>
      <c r="M868" s="42">
        <f>L868*D868</f>
        <v>0</v>
      </c>
      <c r="N868" s="43"/>
      <c r="O868" s="5"/>
      <c r="P868"/>
      <c r="Q868" s="345"/>
      <c r="R868" s="471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3">
      <c r="A869" s="38"/>
      <c r="B869" s="165"/>
      <c r="C869" s="46"/>
      <c r="D869" s="471">
        <v>0</v>
      </c>
      <c r="E869" s="46"/>
      <c r="F869" s="46"/>
      <c r="G869" s="46"/>
      <c r="H869" s="46"/>
      <c r="I869" s="46"/>
      <c r="J869" s="46"/>
      <c r="K869" s="46"/>
      <c r="L869" s="42">
        <f>J869+I869+H869+G869+F869+E869+K869</f>
        <v>0</v>
      </c>
      <c r="M869" s="48">
        <f>L869*D869</f>
        <v>0</v>
      </c>
      <c r="N869" s="49"/>
      <c r="O869" s="5"/>
      <c r="P869"/>
      <c r="Q869" s="345"/>
      <c r="R869" s="471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3">
      <c r="A870" s="38"/>
      <c r="B870" s="45"/>
      <c r="C870" s="46"/>
      <c r="D870" s="471">
        <v>0</v>
      </c>
      <c r="E870" s="46"/>
      <c r="F870" s="46"/>
      <c r="G870" s="46"/>
      <c r="H870" s="46"/>
      <c r="I870" s="46"/>
      <c r="J870" s="46"/>
      <c r="K870" s="46"/>
      <c r="L870" s="48"/>
      <c r="M870" s="48"/>
      <c r="N870" s="49"/>
      <c r="O870" s="5"/>
      <c r="P870"/>
      <c r="Q870" s="345"/>
      <c r="R870" s="471"/>
      <c r="S870" s="4"/>
      <c r="T870" s="4"/>
      <c r="U870" s="4"/>
      <c r="V870" s="4"/>
      <c r="W870" s="4"/>
      <c r="X870" s="4"/>
      <c r="Y870" s="4"/>
      <c r="Z870" s="4"/>
    </row>
    <row r="871" spans="1:26" ht="15" customHeight="1" thickBot="1" x14ac:dyDescent="0.35">
      <c r="A871" s="76"/>
      <c r="B871" s="68"/>
      <c r="C871" s="69"/>
      <c r="D871" s="471">
        <v>0</v>
      </c>
      <c r="E871" s="69"/>
      <c r="F871" s="69"/>
      <c r="G871" s="69"/>
      <c r="H871" s="69"/>
      <c r="I871" s="69"/>
      <c r="J871" s="69"/>
      <c r="K871" s="69"/>
      <c r="L871" s="71"/>
      <c r="M871" s="71"/>
      <c r="N871" s="72"/>
      <c r="O871" s="5"/>
      <c r="P871"/>
      <c r="Q871" s="345"/>
      <c r="R871" s="471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3">
      <c r="A872" s="38" t="s">
        <v>101</v>
      </c>
      <c r="B872" s="39"/>
      <c r="C872" s="53"/>
      <c r="D872" s="471">
        <v>0</v>
      </c>
      <c r="E872" s="78" t="s">
        <v>15</v>
      </c>
      <c r="F872" s="78" t="s">
        <v>16</v>
      </c>
      <c r="G872" s="84" t="s">
        <v>17</v>
      </c>
      <c r="H872" s="85" t="s">
        <v>18</v>
      </c>
      <c r="I872" s="86" t="s">
        <v>19</v>
      </c>
      <c r="J872" s="87" t="s">
        <v>20</v>
      </c>
      <c r="K872" s="166" t="s">
        <v>49</v>
      </c>
      <c r="L872" s="88">
        <f>L873+L874</f>
        <v>0</v>
      </c>
      <c r="M872" s="42"/>
      <c r="N872" s="43"/>
      <c r="O872" s="5"/>
      <c r="P872"/>
      <c r="Q872" s="345"/>
      <c r="R872" s="471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3">
      <c r="A873" s="77"/>
      <c r="B873" s="159" t="s">
        <v>14</v>
      </c>
      <c r="C873" s="53"/>
      <c r="D873" s="471">
        <v>20</v>
      </c>
      <c r="E873" s="53"/>
      <c r="F873" s="53"/>
      <c r="G873" s="53"/>
      <c r="H873" s="53"/>
      <c r="I873" s="53"/>
      <c r="J873" s="53"/>
      <c r="K873" s="53"/>
      <c r="L873" s="42">
        <f>J873+I873+H873+G873+F873+E873+K873</f>
        <v>0</v>
      </c>
      <c r="M873" s="42">
        <f>L873*D873</f>
        <v>0</v>
      </c>
      <c r="N873" s="43"/>
      <c r="O873" s="5"/>
      <c r="P873"/>
      <c r="Q873" s="345"/>
      <c r="R873" s="471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3">
      <c r="A874" s="77"/>
      <c r="B874" s="45"/>
      <c r="C874" s="46"/>
      <c r="D874" s="471"/>
      <c r="E874" s="46"/>
      <c r="F874" s="46"/>
      <c r="G874" s="46"/>
      <c r="H874" s="46"/>
      <c r="I874" s="46"/>
      <c r="J874" s="46"/>
      <c r="K874" s="46"/>
      <c r="L874" s="42">
        <f>J874+I874+H874+G874+F874+E874+K874</f>
        <v>0</v>
      </c>
      <c r="M874" s="48"/>
      <c r="N874" s="49"/>
      <c r="O874" s="5"/>
      <c r="P874"/>
      <c r="Q874" s="345"/>
      <c r="R874" s="471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3">
      <c r="A875" s="77"/>
      <c r="B875" s="45"/>
      <c r="C875" s="46"/>
      <c r="D875" s="471"/>
      <c r="E875" s="46"/>
      <c r="F875" s="46"/>
      <c r="G875" s="46"/>
      <c r="H875" s="46"/>
      <c r="I875" s="46"/>
      <c r="J875" s="46"/>
      <c r="K875" s="46"/>
      <c r="L875" s="48"/>
      <c r="M875" s="48"/>
      <c r="N875" s="49"/>
      <c r="O875" s="5"/>
      <c r="P875"/>
      <c r="Q875" s="345"/>
      <c r="R875" s="471"/>
      <c r="S875" s="4"/>
      <c r="T875" s="4"/>
      <c r="U875" s="4"/>
      <c r="V875" s="4"/>
      <c r="W875" s="4"/>
      <c r="X875" s="4"/>
      <c r="Y875" s="4"/>
      <c r="Z875" s="4"/>
    </row>
    <row r="876" spans="1:26" ht="15" customHeight="1" thickBot="1" x14ac:dyDescent="0.35">
      <c r="A876" s="67"/>
      <c r="B876" s="68"/>
      <c r="C876" s="69"/>
      <c r="D876" s="471"/>
      <c r="E876" s="69"/>
      <c r="F876" s="69"/>
      <c r="G876" s="69"/>
      <c r="H876" s="69"/>
      <c r="I876" s="69"/>
      <c r="J876" s="69"/>
      <c r="K876" s="69"/>
      <c r="L876" s="71"/>
      <c r="M876" s="71"/>
      <c r="N876" s="72"/>
      <c r="O876" s="5"/>
      <c r="P876"/>
      <c r="Q876" s="345"/>
      <c r="R876" s="471"/>
      <c r="S876" s="4"/>
      <c r="T876" s="4"/>
      <c r="U876" s="4"/>
      <c r="V876" s="4"/>
      <c r="W876" s="4"/>
      <c r="X876" s="4"/>
      <c r="Y876" s="4"/>
      <c r="Z876" s="4"/>
    </row>
    <row r="877" spans="1:26" ht="15" customHeight="1" thickBot="1" x14ac:dyDescent="0.35">
      <c r="A877" s="167" t="s">
        <v>102</v>
      </c>
      <c r="B877" s="168"/>
      <c r="C877" s="169"/>
      <c r="D877" s="169"/>
      <c r="E877" s="169"/>
      <c r="F877" s="169"/>
      <c r="G877" s="169"/>
      <c r="H877" s="169"/>
      <c r="I877" s="169"/>
      <c r="J877" s="169"/>
      <c r="K877" s="169"/>
      <c r="L877" s="170"/>
      <c r="M877" s="190">
        <f>SUM(M7:M876)</f>
        <v>0</v>
      </c>
      <c r="N877" s="172"/>
      <c r="O877" s="5"/>
      <c r="P877"/>
      <c r="Q877" s="345"/>
      <c r="R877" s="471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35">
      <c r="A878" s="173" t="s">
        <v>103</v>
      </c>
      <c r="B878" s="174"/>
      <c r="C878" s="175"/>
      <c r="D878" s="175"/>
      <c r="E878" s="175"/>
      <c r="F878" s="175"/>
      <c r="G878" s="175"/>
      <c r="H878" s="175"/>
      <c r="I878" s="175"/>
      <c r="J878" s="175"/>
      <c r="K878" s="175"/>
      <c r="L878" s="175"/>
      <c r="M878" s="176">
        <f>'Для дітей від 1 до 12 р.'!M674</f>
        <v>0</v>
      </c>
      <c r="N878" s="177"/>
      <c r="O878" s="5"/>
      <c r="P878"/>
      <c r="Q878" s="345"/>
      <c r="R878" s="471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35">
      <c r="A879" s="178" t="s">
        <v>104</v>
      </c>
      <c r="B879" s="179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1">
        <f>'Для дорослих'!L624</f>
        <v>0</v>
      </c>
      <c r="N879" s="182"/>
      <c r="O879" s="5"/>
      <c r="P879"/>
      <c r="Q879" s="345"/>
      <c r="R879" s="471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35">
      <c r="A880" s="178" t="s">
        <v>105</v>
      </c>
      <c r="B880" s="179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1">
        <f>Вишиванки!L170</f>
        <v>0</v>
      </c>
      <c r="N880" s="182"/>
      <c r="O880" s="5"/>
      <c r="P880"/>
      <c r="Q880" s="345"/>
      <c r="R880" s="471"/>
      <c r="S880" s="4"/>
      <c r="T880" s="4"/>
      <c r="U880" s="4"/>
      <c r="V880" s="4"/>
      <c r="W880" s="4"/>
      <c r="X880" s="4"/>
      <c r="Y880" s="4"/>
      <c r="Z880" s="4"/>
    </row>
    <row r="881" spans="1:26" ht="15" customHeight="1" thickBot="1" x14ac:dyDescent="0.4">
      <c r="A881" s="183"/>
      <c r="B881" s="184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6"/>
      <c r="N881" s="187"/>
      <c r="O881" s="5"/>
      <c r="P881"/>
      <c r="Q881" s="345"/>
      <c r="R881" s="471"/>
      <c r="S881" s="4"/>
      <c r="T881" s="4"/>
      <c r="U881" s="4"/>
      <c r="V881" s="4"/>
      <c r="W881" s="4"/>
      <c r="X881" s="4"/>
      <c r="Y881" s="4"/>
      <c r="Z881" s="4"/>
    </row>
    <row r="882" spans="1:26" ht="15" customHeight="1" thickBot="1" x14ac:dyDescent="0.5">
      <c r="A882" s="167" t="s">
        <v>106</v>
      </c>
      <c r="B882" s="188"/>
      <c r="C882" s="189"/>
      <c r="D882" s="189"/>
      <c r="E882" s="189"/>
      <c r="F882" s="189"/>
      <c r="G882" s="189"/>
      <c r="H882" s="189"/>
      <c r="I882" s="189"/>
      <c r="J882" s="189"/>
      <c r="K882" s="189"/>
      <c r="L882" s="189"/>
      <c r="M882" s="190">
        <f>M881+M880+M879+M878+M877</f>
        <v>0</v>
      </c>
      <c r="N882" s="191"/>
      <c r="O882" s="5"/>
      <c r="P882"/>
      <c r="Q882" s="345"/>
      <c r="R882" s="471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3">
      <c r="A883" s="192" t="s">
        <v>107</v>
      </c>
      <c r="C883" s="2"/>
      <c r="D883" s="2"/>
      <c r="E883" s="2"/>
      <c r="F883"/>
      <c r="G883"/>
      <c r="H883"/>
      <c r="I883"/>
      <c r="J883"/>
      <c r="K883"/>
      <c r="L883"/>
      <c r="M883"/>
      <c r="N883"/>
      <c r="O883" s="5"/>
      <c r="P883"/>
      <c r="Q883" s="345"/>
      <c r="R883" s="471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3">
      <c r="O884" s="5"/>
      <c r="P884"/>
      <c r="Q884" s="345"/>
      <c r="R884" s="471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3">
      <c r="O885" s="5"/>
      <c r="P885"/>
      <c r="Q885" s="345"/>
      <c r="R885" s="471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3">
      <c r="O886" s="5"/>
      <c r="P886"/>
      <c r="Q886" s="345"/>
      <c r="R886" s="471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3">
      <c r="O887" s="5"/>
      <c r="P887"/>
      <c r="Q887" s="345"/>
      <c r="R887" s="471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3">
      <c r="O888" s="5"/>
      <c r="P888"/>
      <c r="Q888" s="345"/>
      <c r="R888" s="471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3">
      <c r="O889" s="5"/>
      <c r="P889"/>
      <c r="Q889" s="345"/>
      <c r="R889" s="471"/>
      <c r="S889" s="4"/>
      <c r="T889" s="4"/>
      <c r="U889" s="4"/>
      <c r="V889" s="4"/>
      <c r="W889" s="4"/>
      <c r="X889" s="4"/>
      <c r="Y889" s="4"/>
      <c r="Z889" s="4"/>
    </row>
    <row r="890" spans="1:26" ht="21" customHeight="1" x14ac:dyDescent="0.3">
      <c r="O890" s="5"/>
      <c r="P890"/>
      <c r="Q890" s="345"/>
      <c r="R890" s="471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3">
      <c r="O891" s="5"/>
      <c r="P891"/>
      <c r="Q891" s="345"/>
      <c r="R891" s="471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3">
      <c r="O892" s="5"/>
      <c r="P892"/>
      <c r="Q892" s="345"/>
      <c r="R892" s="471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3">
      <c r="O893" s="5"/>
      <c r="P893"/>
      <c r="Q893" s="345"/>
      <c r="R893" s="471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3">
      <c r="O894" s="5"/>
      <c r="P894"/>
      <c r="Q894" s="345"/>
      <c r="R894" s="471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3">
      <c r="O895" s="5"/>
      <c r="P895"/>
      <c r="Q895" s="345"/>
      <c r="R895" s="471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3">
      <c r="O896" s="5"/>
      <c r="P896"/>
      <c r="Q896" s="345"/>
      <c r="R896" s="471"/>
      <c r="S896" s="4"/>
      <c r="T896" s="4"/>
      <c r="U896" s="4"/>
      <c r="V896" s="4"/>
      <c r="W896" s="4"/>
      <c r="X896" s="4"/>
      <c r="Y896" s="4"/>
      <c r="Z896" s="4"/>
    </row>
    <row r="897" spans="15:26" ht="15" customHeight="1" x14ac:dyDescent="0.3">
      <c r="O897" s="5"/>
      <c r="P897"/>
      <c r="Q897" s="345"/>
      <c r="R897" s="471"/>
      <c r="S897" s="4"/>
      <c r="T897" s="4"/>
      <c r="U897" s="4"/>
      <c r="V897" s="4"/>
      <c r="W897" s="4"/>
      <c r="X897" s="4"/>
      <c r="Y897" s="4"/>
      <c r="Z897" s="4"/>
    </row>
    <row r="898" spans="15:26" ht="15" customHeight="1" x14ac:dyDescent="0.3">
      <c r="O898" s="5"/>
      <c r="P898"/>
      <c r="Q898" s="345"/>
      <c r="R898" s="471"/>
      <c r="S898" s="4"/>
      <c r="T898" s="4"/>
      <c r="U898" s="4"/>
      <c r="V898" s="4"/>
      <c r="W898" s="4"/>
      <c r="X898" s="4"/>
      <c r="Y898" s="4"/>
      <c r="Z898" s="4"/>
    </row>
    <row r="899" spans="15:26" ht="15" customHeight="1" x14ac:dyDescent="0.3">
      <c r="O899" s="5"/>
      <c r="P899"/>
      <c r="Q899" s="345"/>
      <c r="R899" s="471"/>
      <c r="S899" s="4"/>
      <c r="T899" s="4"/>
      <c r="U899" s="4"/>
      <c r="V899" s="4"/>
      <c r="W899" s="4"/>
      <c r="X899" s="4"/>
      <c r="Y899" s="4"/>
      <c r="Z899" s="4"/>
    </row>
    <row r="900" spans="15:26" ht="15" customHeight="1" x14ac:dyDescent="0.3">
      <c r="O900" s="5"/>
      <c r="P900"/>
      <c r="Q900" s="345"/>
      <c r="R900" s="471"/>
      <c r="S900" s="4"/>
      <c r="T900" s="4"/>
      <c r="U900" s="4"/>
      <c r="V900" s="4"/>
      <c r="W900" s="4"/>
      <c r="X900" s="4"/>
      <c r="Y900" s="4"/>
      <c r="Z900" s="4"/>
    </row>
    <row r="901" spans="15:26" ht="15" customHeight="1" x14ac:dyDescent="0.3">
      <c r="O901" s="5"/>
      <c r="P901"/>
      <c r="Q901" s="345"/>
      <c r="R901" s="471"/>
      <c r="S901" s="4"/>
      <c r="T901" s="4"/>
      <c r="U901" s="4"/>
      <c r="V901" s="4"/>
      <c r="W901" s="4"/>
      <c r="X901" s="4"/>
      <c r="Y901" s="4"/>
      <c r="Z901" s="4"/>
    </row>
    <row r="902" spans="15:26" ht="15" customHeight="1" x14ac:dyDescent="0.3">
      <c r="O902" s="5"/>
      <c r="P902"/>
      <c r="Q902" s="345"/>
      <c r="R902" s="471"/>
      <c r="S902" s="4"/>
      <c r="T902" s="4"/>
      <c r="U902" s="4"/>
      <c r="V902" s="4"/>
      <c r="W902" s="4"/>
      <c r="X902" s="4"/>
      <c r="Y902" s="4"/>
      <c r="Z902" s="4"/>
    </row>
    <row r="903" spans="15:26" ht="15" customHeight="1" x14ac:dyDescent="0.3">
      <c r="O903" s="5"/>
      <c r="P903"/>
      <c r="Q903" s="345"/>
      <c r="R903" s="471"/>
      <c r="S903" s="4"/>
      <c r="T903" s="4"/>
      <c r="U903" s="4"/>
      <c r="V903" s="4"/>
      <c r="W903" s="4"/>
      <c r="X903" s="4"/>
      <c r="Y903" s="4"/>
      <c r="Z903" s="4"/>
    </row>
    <row r="904" spans="15:26" ht="15" customHeight="1" x14ac:dyDescent="0.3">
      <c r="O904" s="5"/>
      <c r="P904"/>
      <c r="Q904" s="345"/>
      <c r="R904" s="471"/>
      <c r="S904" s="4"/>
      <c r="T904" s="4"/>
      <c r="U904" s="4"/>
      <c r="V904" s="4"/>
      <c r="W904" s="4"/>
      <c r="X904" s="4"/>
      <c r="Y904" s="4"/>
      <c r="Z904" s="4"/>
    </row>
    <row r="905" spans="15:26" ht="15" customHeight="1" x14ac:dyDescent="0.3">
      <c r="O905" s="5"/>
      <c r="P905"/>
      <c r="Q905" s="345"/>
      <c r="R905" s="471"/>
      <c r="S905" s="4"/>
      <c r="T905" s="4"/>
      <c r="U905" s="4"/>
      <c r="V905" s="4"/>
      <c r="W905" s="4"/>
      <c r="X905" s="4"/>
      <c r="Y905" s="4"/>
      <c r="Z905" s="4"/>
    </row>
    <row r="906" spans="15:26" ht="15" customHeight="1" x14ac:dyDescent="0.3">
      <c r="O906" s="5"/>
      <c r="P906"/>
      <c r="Q906" s="345"/>
      <c r="R906" s="471"/>
      <c r="S906" s="4"/>
      <c r="T906" s="4"/>
      <c r="U906" s="4"/>
      <c r="V906" s="4"/>
      <c r="W906" s="4"/>
      <c r="X906" s="4"/>
      <c r="Y906" s="4"/>
      <c r="Z906" s="4"/>
    </row>
    <row r="907" spans="15:26" ht="15" customHeight="1" x14ac:dyDescent="0.3">
      <c r="O907" s="5"/>
      <c r="P907"/>
      <c r="Q907" s="345"/>
      <c r="R907" s="471"/>
      <c r="S907" s="4"/>
      <c r="T907" s="4"/>
      <c r="U907" s="4"/>
      <c r="V907" s="4"/>
      <c r="W907" s="4"/>
      <c r="X907" s="4"/>
      <c r="Y907" s="4"/>
      <c r="Z907" s="4"/>
    </row>
    <row r="908" spans="15:26" ht="15" customHeight="1" x14ac:dyDescent="0.3">
      <c r="O908" s="5"/>
      <c r="P908"/>
      <c r="Q908" s="345"/>
      <c r="R908" s="471"/>
      <c r="S908" s="4"/>
      <c r="T908" s="4"/>
      <c r="U908" s="4"/>
      <c r="V908" s="4"/>
      <c r="W908" s="4"/>
      <c r="X908" s="4"/>
      <c r="Y908" s="4"/>
      <c r="Z908" s="4"/>
    </row>
    <row r="909" spans="15:26" ht="15" customHeight="1" x14ac:dyDescent="0.3">
      <c r="O909" s="5"/>
      <c r="P909"/>
      <c r="Q909" s="345"/>
      <c r="R909" s="471"/>
      <c r="S909" s="4"/>
      <c r="T909" s="4"/>
      <c r="U909" s="4"/>
      <c r="V909" s="4"/>
      <c r="W909" s="4"/>
      <c r="X909" s="4"/>
      <c r="Y909" s="4"/>
      <c r="Z909" s="4"/>
    </row>
    <row r="910" spans="15:26" ht="15" customHeight="1" x14ac:dyDescent="0.3">
      <c r="O910" s="5"/>
      <c r="P910"/>
      <c r="Q910" s="345"/>
      <c r="R910" s="471"/>
      <c r="S910" s="4"/>
      <c r="T910" s="4"/>
      <c r="U910" s="4"/>
      <c r="V910" s="4"/>
      <c r="W910" s="4"/>
      <c r="X910" s="4"/>
      <c r="Y910" s="4"/>
      <c r="Z910" s="4"/>
    </row>
    <row r="911" spans="15:26" ht="15" customHeight="1" x14ac:dyDescent="0.3">
      <c r="O911" s="5"/>
      <c r="P911"/>
      <c r="Q911" s="345"/>
      <c r="R911" s="471"/>
      <c r="S911" s="4"/>
      <c r="T911" s="4"/>
      <c r="U911" s="4"/>
      <c r="V911" s="4"/>
      <c r="W911" s="4"/>
      <c r="X911" s="4"/>
      <c r="Y911" s="4"/>
      <c r="Z911" s="4"/>
    </row>
    <row r="912" spans="15:26" ht="15" customHeight="1" x14ac:dyDescent="0.3">
      <c r="O912" s="5"/>
      <c r="P912"/>
      <c r="Q912" s="345"/>
      <c r="R912" s="471"/>
      <c r="S912" s="4"/>
      <c r="T912" s="4"/>
      <c r="U912" s="4"/>
      <c r="V912" s="4"/>
      <c r="W912" s="4"/>
      <c r="X912" s="4"/>
      <c r="Y912" s="4"/>
      <c r="Z912" s="4"/>
    </row>
    <row r="913" spans="15:26" ht="15" customHeight="1" x14ac:dyDescent="0.3">
      <c r="O913" s="5"/>
      <c r="P913"/>
      <c r="Q913" s="345"/>
      <c r="R913" s="471"/>
      <c r="S913" s="4"/>
      <c r="T913" s="4"/>
      <c r="U913" s="4"/>
      <c r="V913" s="4"/>
      <c r="W913" s="4"/>
      <c r="X913" s="4"/>
      <c r="Y913" s="4"/>
      <c r="Z913" s="4"/>
    </row>
    <row r="914" spans="15:26" ht="15" customHeight="1" x14ac:dyDescent="0.3">
      <c r="O914" s="5"/>
      <c r="P914"/>
      <c r="Q914" s="345"/>
      <c r="R914" s="471"/>
      <c r="S914" s="4"/>
      <c r="T914" s="4"/>
      <c r="U914" s="4"/>
      <c r="V914" s="4"/>
      <c r="W914" s="4"/>
      <c r="X914" s="4"/>
      <c r="Y914" s="4"/>
      <c r="Z914" s="4"/>
    </row>
    <row r="915" spans="15:26" ht="15" customHeight="1" x14ac:dyDescent="0.3">
      <c r="O915" s="5"/>
      <c r="P915"/>
      <c r="Q915" s="345"/>
      <c r="R915" s="471"/>
      <c r="S915" s="4"/>
      <c r="T915" s="4"/>
      <c r="U915" s="4"/>
      <c r="V915" s="4"/>
      <c r="W915" s="4"/>
      <c r="X915" s="4"/>
      <c r="Y915" s="4"/>
      <c r="Z915" s="4"/>
    </row>
    <row r="916" spans="15:26" ht="15" customHeight="1" x14ac:dyDescent="0.3">
      <c r="O916" s="5"/>
      <c r="P916"/>
      <c r="Q916" s="345"/>
      <c r="R916" s="471"/>
      <c r="S916" s="4"/>
      <c r="T916" s="4"/>
      <c r="U916" s="4"/>
      <c r="V916" s="4"/>
      <c r="W916" s="4"/>
      <c r="X916" s="4"/>
      <c r="Y916" s="4"/>
      <c r="Z916" s="4"/>
    </row>
    <row r="917" spans="15:26" ht="15" customHeight="1" x14ac:dyDescent="0.3">
      <c r="O917" s="5"/>
      <c r="P917"/>
      <c r="Q917" s="345"/>
      <c r="R917" s="471"/>
      <c r="S917" s="4"/>
      <c r="T917" s="4"/>
      <c r="U917" s="4"/>
      <c r="V917" s="4"/>
      <c r="W917" s="4"/>
      <c r="X917" s="4"/>
      <c r="Y917" s="4"/>
      <c r="Z917" s="4"/>
    </row>
    <row r="918" spans="15:26" ht="15" customHeight="1" x14ac:dyDescent="0.3">
      <c r="O918" s="5"/>
      <c r="P918"/>
      <c r="Q918" s="345"/>
      <c r="R918" s="471"/>
      <c r="S918" s="4"/>
      <c r="T918" s="4"/>
      <c r="U918" s="4"/>
      <c r="V918" s="4"/>
      <c r="W918" s="4"/>
      <c r="X918" s="4"/>
      <c r="Y918" s="4"/>
      <c r="Z918" s="4"/>
    </row>
    <row r="919" spans="15:26" ht="15" customHeight="1" x14ac:dyDescent="0.3">
      <c r="O919" s="5"/>
      <c r="P919"/>
      <c r="Q919" s="345"/>
      <c r="R919" s="471"/>
      <c r="S919" s="4"/>
      <c r="T919" s="4"/>
      <c r="U919" s="4"/>
      <c r="V919" s="4"/>
      <c r="W919" s="4"/>
      <c r="X919" s="4"/>
      <c r="Y919" s="4"/>
      <c r="Z919" s="4"/>
    </row>
    <row r="920" spans="15:26" ht="15" customHeight="1" x14ac:dyDescent="0.3">
      <c r="O920" s="5"/>
      <c r="P920"/>
      <c r="Q920" s="345"/>
      <c r="R920" s="471"/>
      <c r="S920" s="4"/>
      <c r="T920" s="4"/>
      <c r="U920" s="4"/>
      <c r="V920" s="4"/>
      <c r="W920" s="4"/>
      <c r="X920" s="4"/>
      <c r="Y920" s="4"/>
      <c r="Z920" s="4"/>
    </row>
    <row r="921" spans="15:26" ht="15" customHeight="1" x14ac:dyDescent="0.3">
      <c r="O921" s="5"/>
      <c r="P921"/>
      <c r="Q921" s="345"/>
      <c r="R921" s="471"/>
      <c r="S921" s="4"/>
      <c r="T921" s="4"/>
      <c r="U921" s="4"/>
      <c r="V921" s="4"/>
      <c r="W921" s="4"/>
      <c r="X921" s="4"/>
      <c r="Y921" s="4"/>
      <c r="Z921" s="4"/>
    </row>
    <row r="922" spans="15:26" ht="15" customHeight="1" x14ac:dyDescent="0.3">
      <c r="O922" s="5"/>
      <c r="P922"/>
      <c r="Q922" s="345"/>
      <c r="R922" s="471"/>
      <c r="S922" s="4"/>
      <c r="T922" s="4"/>
      <c r="U922" s="4"/>
      <c r="V922" s="4"/>
      <c r="W922" s="4"/>
      <c r="X922" s="4"/>
      <c r="Y922" s="4"/>
      <c r="Z922" s="4"/>
    </row>
    <row r="923" spans="15:26" ht="15" customHeight="1" x14ac:dyDescent="0.3">
      <c r="O923" s="5"/>
      <c r="P923"/>
      <c r="Q923" s="345"/>
      <c r="R923" s="471"/>
      <c r="S923" s="4"/>
      <c r="T923" s="4"/>
      <c r="U923" s="4"/>
      <c r="V923" s="4"/>
      <c r="W923" s="4"/>
      <c r="X923" s="4"/>
      <c r="Y923" s="4"/>
      <c r="Z923" s="4"/>
    </row>
    <row r="924" spans="15:26" ht="15" customHeight="1" x14ac:dyDescent="0.3">
      <c r="O924" s="5"/>
      <c r="P924"/>
      <c r="Q924" s="345"/>
      <c r="R924" s="471"/>
      <c r="S924" s="4"/>
      <c r="T924" s="4"/>
      <c r="U924" s="4"/>
      <c r="V924" s="4"/>
      <c r="W924" s="4"/>
      <c r="X924" s="4"/>
      <c r="Y924" s="4"/>
      <c r="Z924" s="4"/>
    </row>
    <row r="925" spans="15:26" ht="15" customHeight="1" x14ac:dyDescent="0.3">
      <c r="O925" s="5"/>
      <c r="P925"/>
      <c r="Q925" s="345"/>
      <c r="R925" s="471"/>
      <c r="S925" s="4"/>
      <c r="T925" s="4"/>
      <c r="U925" s="4"/>
      <c r="V925" s="4"/>
      <c r="W925" s="4"/>
      <c r="X925" s="4"/>
      <c r="Y925" s="4"/>
      <c r="Z925" s="4"/>
    </row>
    <row r="926" spans="15:26" ht="15" customHeight="1" x14ac:dyDescent="0.3">
      <c r="O926" s="5"/>
      <c r="P926"/>
      <c r="Q926" s="345"/>
      <c r="R926" s="471"/>
      <c r="S926" s="4"/>
      <c r="T926" s="4"/>
      <c r="U926" s="4"/>
      <c r="V926" s="4"/>
      <c r="W926" s="4"/>
      <c r="X926" s="4"/>
      <c r="Y926" s="4"/>
      <c r="Z926" s="4"/>
    </row>
    <row r="927" spans="15:26" ht="15" customHeight="1" x14ac:dyDescent="0.3">
      <c r="O927" s="5"/>
      <c r="P927"/>
      <c r="Q927" s="345"/>
      <c r="R927" s="471"/>
      <c r="S927" s="4"/>
      <c r="T927" s="4"/>
      <c r="U927" s="4"/>
      <c r="V927" s="4"/>
      <c r="W927" s="4"/>
      <c r="X927" s="4"/>
      <c r="Y927" s="4"/>
      <c r="Z927" s="4"/>
    </row>
    <row r="928" spans="15:26" ht="15" customHeight="1" x14ac:dyDescent="0.3">
      <c r="O928" s="5"/>
      <c r="P928"/>
      <c r="Q928" s="345"/>
      <c r="R928" s="471"/>
      <c r="S928" s="4"/>
      <c r="T928" s="4"/>
      <c r="U928" s="4"/>
      <c r="V928" s="4"/>
      <c r="W928" s="4"/>
      <c r="X928" s="4"/>
      <c r="Y928" s="4"/>
      <c r="Z928" s="4"/>
    </row>
    <row r="929" spans="15:26" ht="15" customHeight="1" x14ac:dyDescent="0.3">
      <c r="O929" s="5"/>
      <c r="P929"/>
      <c r="Q929" s="345"/>
      <c r="R929" s="471"/>
      <c r="S929" s="4"/>
      <c r="T929" s="4"/>
      <c r="U929" s="4"/>
      <c r="V929" s="4"/>
      <c r="W929" s="4"/>
      <c r="X929" s="4"/>
      <c r="Y929" s="4"/>
      <c r="Z929" s="4"/>
    </row>
    <row r="930" spans="15:26" ht="15" customHeight="1" x14ac:dyDescent="0.3">
      <c r="O930" s="5"/>
      <c r="P930"/>
      <c r="Q930" s="345"/>
      <c r="R930" s="471"/>
      <c r="S930" s="4"/>
      <c r="T930" s="4"/>
      <c r="U930" s="4"/>
      <c r="V930" s="4"/>
      <c r="W930" s="4"/>
      <c r="X930" s="4"/>
      <c r="Y930" s="4"/>
      <c r="Z930" s="4"/>
    </row>
    <row r="931" spans="15:26" ht="15" customHeight="1" x14ac:dyDescent="0.3">
      <c r="O931" s="5"/>
      <c r="P931"/>
      <c r="Q931" s="345"/>
      <c r="R931" s="471"/>
      <c r="S931" s="4"/>
      <c r="T931" s="4"/>
      <c r="U931" s="4"/>
      <c r="V931" s="4"/>
      <c r="W931" s="4"/>
      <c r="X931" s="4"/>
      <c r="Y931" s="4"/>
      <c r="Z931" s="4"/>
    </row>
    <row r="932" spans="15:26" ht="15" customHeight="1" x14ac:dyDescent="0.3">
      <c r="O932" s="5"/>
      <c r="P932"/>
      <c r="Q932" s="345"/>
      <c r="R932" s="471"/>
      <c r="S932" s="4"/>
      <c r="T932" s="4"/>
      <c r="U932" s="4"/>
      <c r="V932" s="4"/>
      <c r="W932" s="4"/>
      <c r="X932" s="4"/>
      <c r="Y932" s="4"/>
      <c r="Z932" s="4"/>
    </row>
    <row r="933" spans="15:26" ht="15" customHeight="1" x14ac:dyDescent="0.3">
      <c r="O933" s="5"/>
      <c r="P933"/>
      <c r="Q933" s="345"/>
      <c r="R933" s="471"/>
      <c r="S933" s="4"/>
      <c r="T933" s="4"/>
      <c r="U933" s="4"/>
      <c r="V933" s="4"/>
      <c r="W933" s="4"/>
      <c r="X933" s="4"/>
      <c r="Y933" s="4"/>
      <c r="Z933" s="4"/>
    </row>
    <row r="934" spans="15:26" ht="15" customHeight="1" x14ac:dyDescent="0.3">
      <c r="O934" s="5"/>
      <c r="P934"/>
      <c r="Q934" s="345"/>
      <c r="R934" s="471"/>
      <c r="S934" s="4"/>
      <c r="T934" s="4"/>
      <c r="U934" s="4"/>
      <c r="V934" s="4"/>
      <c r="W934" s="4"/>
      <c r="X934" s="4"/>
      <c r="Y934" s="4"/>
      <c r="Z934" s="4"/>
    </row>
    <row r="935" spans="15:26" ht="15" customHeight="1" x14ac:dyDescent="0.3">
      <c r="O935" s="5"/>
      <c r="P935"/>
      <c r="Q935" s="345"/>
      <c r="R935" s="471"/>
      <c r="S935" s="4"/>
      <c r="T935" s="4"/>
      <c r="U935" s="4"/>
      <c r="V935" s="4"/>
      <c r="W935" s="4"/>
      <c r="X935" s="4"/>
      <c r="Y935" s="4"/>
      <c r="Z935" s="4"/>
    </row>
    <row r="936" spans="15:26" ht="15" customHeight="1" x14ac:dyDescent="0.3">
      <c r="O936" s="5"/>
      <c r="P936"/>
      <c r="Q936" s="345"/>
      <c r="R936" s="471"/>
      <c r="S936" s="4"/>
      <c r="T936" s="4"/>
      <c r="U936" s="4"/>
      <c r="V936" s="4"/>
      <c r="W936" s="4"/>
      <c r="X936" s="4"/>
      <c r="Y936" s="4"/>
      <c r="Z936" s="4"/>
    </row>
    <row r="937" spans="15:26" ht="15" customHeight="1" x14ac:dyDescent="0.3">
      <c r="O937" s="5"/>
      <c r="P937"/>
      <c r="Q937" s="345"/>
      <c r="R937" s="471"/>
      <c r="S937" s="4"/>
      <c r="T937" s="4"/>
      <c r="U937" s="4"/>
      <c r="V937" s="4"/>
      <c r="W937" s="4"/>
      <c r="X937" s="4"/>
      <c r="Y937" s="4"/>
      <c r="Z937" s="4"/>
    </row>
    <row r="938" spans="15:26" ht="15" customHeight="1" x14ac:dyDescent="0.3">
      <c r="O938" s="5"/>
      <c r="P938"/>
      <c r="Q938" s="345"/>
      <c r="R938" s="471"/>
      <c r="S938" s="4"/>
      <c r="T938" s="4"/>
      <c r="U938" s="4"/>
      <c r="V938" s="4"/>
      <c r="W938" s="4"/>
      <c r="X938" s="4"/>
      <c r="Y938" s="4"/>
      <c r="Z938" s="4"/>
    </row>
    <row r="939" spans="15:26" ht="15" customHeight="1" x14ac:dyDescent="0.3">
      <c r="O939" s="5"/>
      <c r="P939"/>
      <c r="Q939" s="345"/>
      <c r="R939" s="471"/>
      <c r="S939" s="4"/>
      <c r="T939" s="4"/>
      <c r="U939" s="4"/>
      <c r="V939" s="4"/>
      <c r="W939" s="4"/>
      <c r="X939" s="4"/>
      <c r="Y939" s="4"/>
      <c r="Z939" s="4"/>
    </row>
    <row r="940" spans="15:26" ht="15" customHeight="1" x14ac:dyDescent="0.3">
      <c r="O940" s="5"/>
      <c r="P940"/>
      <c r="Q940" s="345"/>
      <c r="R940" s="471"/>
      <c r="S940" s="4"/>
      <c r="T940" s="4"/>
      <c r="U940" s="4"/>
      <c r="V940" s="4"/>
      <c r="W940" s="4"/>
      <c r="X940" s="4"/>
      <c r="Y940" s="4"/>
      <c r="Z940" s="4"/>
    </row>
    <row r="941" spans="15:26" ht="15" customHeight="1" x14ac:dyDescent="0.3">
      <c r="O941" s="5"/>
      <c r="P941"/>
      <c r="Q941" s="345"/>
      <c r="R941" s="471"/>
      <c r="S941" s="4"/>
      <c r="T941" s="4"/>
      <c r="U941" s="4"/>
      <c r="V941" s="4"/>
      <c r="W941" s="4"/>
      <c r="X941" s="4"/>
      <c r="Y941" s="4"/>
      <c r="Z941" s="4"/>
    </row>
    <row r="942" spans="15:26" ht="15" customHeight="1" x14ac:dyDescent="0.3">
      <c r="O942" s="5"/>
      <c r="P942"/>
      <c r="Q942" s="345"/>
      <c r="R942" s="471"/>
      <c r="S942" s="4"/>
      <c r="T942" s="4"/>
      <c r="U942" s="4"/>
      <c r="V942" s="4"/>
      <c r="W942" s="4"/>
      <c r="X942" s="4"/>
      <c r="Y942" s="4"/>
      <c r="Z942" s="4"/>
    </row>
    <row r="943" spans="15:26" ht="15" customHeight="1" x14ac:dyDescent="0.3">
      <c r="O943" s="5"/>
      <c r="P943"/>
      <c r="Q943" s="345"/>
      <c r="R943" s="471"/>
      <c r="S943" s="4"/>
      <c r="T943" s="4"/>
      <c r="U943" s="4"/>
      <c r="V943" s="4"/>
      <c r="W943" s="4"/>
      <c r="X943" s="4"/>
      <c r="Y943" s="4"/>
      <c r="Z943" s="4"/>
    </row>
    <row r="944" spans="15:26" ht="15" customHeight="1" x14ac:dyDescent="0.3">
      <c r="O944" s="5"/>
      <c r="P944"/>
      <c r="Q944" s="345"/>
      <c r="R944" s="471"/>
      <c r="S944" s="4"/>
      <c r="T944" s="4"/>
      <c r="U944" s="4"/>
      <c r="V944" s="4"/>
      <c r="W944" s="4"/>
      <c r="X944" s="4"/>
      <c r="Y944" s="4"/>
      <c r="Z944" s="4"/>
    </row>
    <row r="945" spans="15:26" ht="15" customHeight="1" x14ac:dyDescent="0.3">
      <c r="O945" s="5"/>
      <c r="P945"/>
      <c r="Q945" s="345"/>
      <c r="R945" s="471"/>
      <c r="S945" s="4"/>
      <c r="T945" s="4"/>
      <c r="U945" s="4"/>
      <c r="V945" s="4"/>
      <c r="W945" s="4"/>
      <c r="X945" s="4"/>
      <c r="Y945" s="4"/>
      <c r="Z945" s="4"/>
    </row>
    <row r="946" spans="15:26" ht="15" customHeight="1" x14ac:dyDescent="0.3">
      <c r="O946" s="5"/>
      <c r="P946"/>
      <c r="Q946" s="345"/>
      <c r="R946" s="471"/>
      <c r="S946" s="4"/>
      <c r="T946" s="4"/>
      <c r="U946" s="4"/>
      <c r="V946" s="4"/>
      <c r="W946" s="4"/>
      <c r="X946" s="4"/>
      <c r="Y946" s="4"/>
      <c r="Z946" s="4"/>
    </row>
    <row r="947" spans="15:26" ht="15" customHeight="1" x14ac:dyDescent="0.3">
      <c r="O947" s="5"/>
      <c r="P947"/>
      <c r="Q947" s="345"/>
      <c r="R947" s="471"/>
      <c r="S947" s="4"/>
      <c r="T947" s="4"/>
      <c r="U947" s="4"/>
      <c r="V947" s="4"/>
      <c r="W947" s="4"/>
      <c r="X947" s="4"/>
      <c r="Y947" s="4"/>
      <c r="Z947" s="4"/>
    </row>
    <row r="948" spans="15:26" ht="15" customHeight="1" x14ac:dyDescent="0.3">
      <c r="O948" s="5"/>
      <c r="P948"/>
      <c r="Q948" s="345"/>
      <c r="R948" s="471"/>
      <c r="S948" s="4"/>
      <c r="T948" s="4"/>
      <c r="U948" s="4"/>
      <c r="V948" s="4"/>
      <c r="W948" s="4"/>
      <c r="X948" s="4"/>
      <c r="Y948" s="4"/>
      <c r="Z948" s="4"/>
    </row>
    <row r="949" spans="15:26" ht="15" customHeight="1" x14ac:dyDescent="0.3">
      <c r="O949" s="5"/>
      <c r="P949"/>
      <c r="Q949" s="345"/>
      <c r="R949" s="471"/>
      <c r="S949" s="4"/>
      <c r="T949" s="4"/>
      <c r="U949" s="4"/>
      <c r="V949" s="4"/>
      <c r="W949" s="4"/>
      <c r="X949" s="4"/>
      <c r="Y949" s="4"/>
      <c r="Z949" s="4"/>
    </row>
    <row r="950" spans="15:26" ht="15" customHeight="1" x14ac:dyDescent="0.3">
      <c r="O950" s="5"/>
      <c r="P950"/>
      <c r="Q950" s="345"/>
      <c r="R950" s="471"/>
      <c r="S950" s="4"/>
      <c r="T950" s="4"/>
      <c r="U950" s="4"/>
      <c r="V950" s="4"/>
      <c r="W950" s="4"/>
      <c r="X950" s="4"/>
      <c r="Y950" s="4"/>
      <c r="Z950" s="4"/>
    </row>
    <row r="951" spans="15:26" ht="15" hidden="1" customHeight="1" x14ac:dyDescent="0.3">
      <c r="O951" s="5"/>
      <c r="P951"/>
      <c r="Q951" s="345"/>
      <c r="R951" s="471"/>
      <c r="S951" s="4"/>
      <c r="T951" s="4"/>
      <c r="U951" s="4"/>
      <c r="V951" s="4"/>
      <c r="W951" s="4"/>
      <c r="X951" s="4"/>
      <c r="Y951" s="4"/>
      <c r="Z951" s="4"/>
    </row>
    <row r="952" spans="15:26" ht="15" hidden="1" customHeight="1" x14ac:dyDescent="0.3">
      <c r="O952" s="5"/>
      <c r="P952"/>
      <c r="Q952" s="345"/>
      <c r="R952" s="471"/>
      <c r="S952" s="4"/>
      <c r="T952" s="4"/>
      <c r="U952" s="4"/>
      <c r="V952" s="4"/>
      <c r="W952" s="4"/>
      <c r="X952" s="4"/>
      <c r="Y952" s="4"/>
      <c r="Z952" s="4"/>
    </row>
    <row r="953" spans="15:26" ht="15" hidden="1" customHeight="1" x14ac:dyDescent="0.3">
      <c r="O953" s="5"/>
      <c r="P953"/>
      <c r="Q953" s="345"/>
      <c r="R953" s="471"/>
      <c r="S953" s="4"/>
      <c r="T953" s="4"/>
      <c r="U953" s="4"/>
      <c r="V953" s="4"/>
      <c r="W953" s="4"/>
      <c r="X953" s="4"/>
      <c r="Y953" s="4"/>
      <c r="Z953" s="4"/>
    </row>
    <row r="954" spans="15:26" ht="15" hidden="1" customHeight="1" x14ac:dyDescent="0.3">
      <c r="O954" s="5"/>
      <c r="P954"/>
      <c r="Q954" s="345"/>
      <c r="R954" s="471"/>
      <c r="S954" s="4"/>
      <c r="T954" s="4"/>
      <c r="U954" s="4"/>
      <c r="V954" s="4"/>
      <c r="W954" s="4"/>
      <c r="X954" s="4"/>
      <c r="Y954" s="4"/>
      <c r="Z954" s="4"/>
    </row>
    <row r="955" spans="15:26" ht="15" hidden="1" customHeight="1" x14ac:dyDescent="0.3">
      <c r="O955" s="5"/>
      <c r="P955"/>
      <c r="Q955" s="345"/>
      <c r="R955" s="471"/>
      <c r="S955" s="4"/>
      <c r="T955" s="4"/>
      <c r="U955" s="4"/>
      <c r="V955" s="4"/>
      <c r="W955" s="4"/>
      <c r="X955" s="4"/>
      <c r="Y955" s="4"/>
      <c r="Z955" s="4"/>
    </row>
    <row r="956" spans="15:26" ht="15" hidden="1" customHeight="1" x14ac:dyDescent="0.3">
      <c r="O956" s="5"/>
      <c r="P956"/>
      <c r="Q956" s="345"/>
      <c r="R956" s="471"/>
      <c r="S956" s="4"/>
      <c r="T956" s="4"/>
      <c r="U956" s="4"/>
      <c r="V956" s="4"/>
      <c r="W956" s="4"/>
      <c r="X956" s="4"/>
      <c r="Y956" s="4"/>
      <c r="Z956" s="4"/>
    </row>
    <row r="957" spans="15:26" ht="15" hidden="1" customHeight="1" thickBot="1" x14ac:dyDescent="0.35">
      <c r="O957" s="5"/>
      <c r="P957"/>
      <c r="Q957" s="345"/>
      <c r="R957" s="471"/>
      <c r="S957" s="4"/>
      <c r="T957" s="4"/>
      <c r="U957" s="4"/>
      <c r="V957" s="4"/>
      <c r="W957" s="4"/>
      <c r="X957" s="4"/>
      <c r="Y957" s="4"/>
      <c r="Z957" s="4"/>
    </row>
    <row r="958" spans="15:26" ht="15" hidden="1" customHeight="1" x14ac:dyDescent="0.3">
      <c r="O958" s="5"/>
      <c r="P958"/>
      <c r="Q958" s="345"/>
      <c r="R958" s="471"/>
      <c r="S958" s="4"/>
      <c r="T958" s="4"/>
      <c r="U958" s="4"/>
      <c r="V958" s="4"/>
      <c r="W958" s="4"/>
      <c r="X958" s="4"/>
      <c r="Y958" s="4"/>
      <c r="Z958" s="4"/>
    </row>
    <row r="959" spans="15:26" ht="15" hidden="1" customHeight="1" x14ac:dyDescent="0.3">
      <c r="O959" s="5"/>
      <c r="P959"/>
      <c r="Q959" s="345"/>
      <c r="R959" s="471"/>
      <c r="S959" s="4"/>
      <c r="T959" s="4"/>
      <c r="U959" s="4"/>
      <c r="V959" s="4"/>
      <c r="W959" s="4"/>
      <c r="X959" s="4"/>
      <c r="Y959" s="4"/>
      <c r="Z959" s="4"/>
    </row>
    <row r="960" spans="15:26" ht="15" hidden="1" customHeight="1" x14ac:dyDescent="0.3">
      <c r="O960" s="5"/>
      <c r="P960"/>
      <c r="Q960" s="345"/>
      <c r="R960" s="471"/>
      <c r="S960" s="4"/>
      <c r="T960" s="4"/>
      <c r="U960" s="4"/>
      <c r="V960" s="4"/>
      <c r="W960" s="4"/>
      <c r="X960" s="4"/>
      <c r="Y960" s="4"/>
      <c r="Z960" s="4"/>
    </row>
    <row r="961" spans="15:29" ht="18.75" hidden="1" customHeight="1" x14ac:dyDescent="0.3">
      <c r="O961" s="5"/>
      <c r="P961"/>
      <c r="Q961" s="345"/>
      <c r="R961" s="471"/>
      <c r="S961" s="4"/>
      <c r="T961" s="4"/>
      <c r="U961" s="4"/>
      <c r="V961" s="4"/>
      <c r="W961" s="4"/>
      <c r="X961" s="4"/>
      <c r="Y961" s="4"/>
      <c r="Z961" s="4"/>
    </row>
    <row r="962" spans="15:29" ht="15" hidden="1" customHeight="1" x14ac:dyDescent="0.3">
      <c r="O962" s="5"/>
      <c r="P962"/>
      <c r="Q962" s="345"/>
      <c r="R962" s="471"/>
      <c r="S962" s="4"/>
      <c r="T962" s="4"/>
      <c r="U962" s="4"/>
      <c r="V962" s="4"/>
      <c r="W962" s="4"/>
      <c r="X962" s="4"/>
      <c r="Y962" s="4"/>
      <c r="Z962" s="4"/>
    </row>
    <row r="963" spans="15:29" ht="15" hidden="1" customHeight="1" x14ac:dyDescent="0.3">
      <c r="O963" s="5"/>
      <c r="P963"/>
      <c r="Q963" s="345"/>
      <c r="R963" s="471"/>
      <c r="S963" s="4"/>
      <c r="T963" s="4"/>
      <c r="U963" s="4"/>
      <c r="V963" s="4"/>
      <c r="W963" s="4"/>
      <c r="X963" s="4"/>
      <c r="Y963" s="4"/>
      <c r="Z963" s="4"/>
    </row>
    <row r="964" spans="15:29" ht="15" hidden="1" customHeight="1" thickBot="1" x14ac:dyDescent="0.35">
      <c r="O964" s="5"/>
      <c r="P964"/>
      <c r="Q964" s="345"/>
      <c r="R964" s="472"/>
      <c r="S964" s="129"/>
      <c r="T964" s="129"/>
      <c r="U964" s="129"/>
      <c r="V964" s="129"/>
      <c r="W964" s="129"/>
      <c r="X964" s="129"/>
      <c r="Y964" s="129"/>
      <c r="Z964" s="129"/>
      <c r="AA964" s="24"/>
      <c r="AB964" s="24"/>
      <c r="AC964" s="24"/>
    </row>
    <row r="965" spans="15:29" ht="15" hidden="1" customHeight="1" x14ac:dyDescent="0.3">
      <c r="O965" s="5"/>
      <c r="P965"/>
      <c r="Q965" s="345"/>
      <c r="R965" s="472"/>
      <c r="S965" s="129"/>
      <c r="T965" s="129"/>
      <c r="U965" s="129"/>
      <c r="V965" s="129"/>
      <c r="W965" s="129"/>
      <c r="X965" s="129"/>
      <c r="Y965" s="129"/>
      <c r="Z965" s="129"/>
      <c r="AA965" s="24"/>
      <c r="AB965" s="24"/>
      <c r="AC965" s="24"/>
    </row>
    <row r="966" spans="15:29" ht="15" hidden="1" customHeight="1" x14ac:dyDescent="0.3">
      <c r="O966" s="5"/>
      <c r="P966"/>
      <c r="Q966" s="345"/>
      <c r="R966" s="472"/>
      <c r="S966" s="129"/>
      <c r="T966" s="129"/>
      <c r="U966" s="129"/>
      <c r="V966" s="129"/>
      <c r="W966" s="129"/>
      <c r="X966" s="129"/>
      <c r="Y966" s="129"/>
      <c r="Z966" s="129"/>
      <c r="AA966" s="24"/>
      <c r="AB966" s="24"/>
      <c r="AC966" s="24"/>
    </row>
    <row r="967" spans="15:29" ht="15" hidden="1" customHeight="1" x14ac:dyDescent="0.3">
      <c r="O967" s="5"/>
      <c r="P967"/>
      <c r="Q967" s="345"/>
      <c r="R967" s="249"/>
      <c r="S967" s="41"/>
      <c r="T967" s="130"/>
      <c r="U967" s="130"/>
      <c r="V967" s="130"/>
      <c r="W967" s="130"/>
      <c r="X967" s="130"/>
      <c r="Y967" s="131"/>
      <c r="Z967" s="132"/>
      <c r="AA967" s="133"/>
      <c r="AB967" s="40"/>
      <c r="AC967" s="40"/>
    </row>
    <row r="968" spans="15:29" ht="15" hidden="1" customHeight="1" x14ac:dyDescent="0.3">
      <c r="O968" s="5"/>
      <c r="P968"/>
      <c r="Q968" s="345"/>
      <c r="R968" s="249"/>
      <c r="S968" s="242"/>
      <c r="T968" s="130"/>
      <c r="U968" s="130"/>
      <c r="V968" s="130"/>
      <c r="W968" s="130"/>
      <c r="X968" s="130"/>
      <c r="Y968" s="131"/>
      <c r="Z968" s="132"/>
      <c r="AA968" s="133"/>
      <c r="AB968" s="53"/>
      <c r="AC968" s="53"/>
    </row>
    <row r="969" spans="15:29" ht="15" hidden="1" customHeight="1" x14ac:dyDescent="0.3">
      <c r="O969" s="5"/>
      <c r="P969"/>
      <c r="Q969" s="345"/>
      <c r="R969" s="249"/>
      <c r="S969" s="242"/>
      <c r="T969" s="130"/>
      <c r="U969" s="130"/>
      <c r="V969" s="130"/>
      <c r="W969" s="130"/>
      <c r="X969" s="130"/>
      <c r="Y969" s="131"/>
      <c r="Z969" s="132"/>
      <c r="AA969" s="133"/>
      <c r="AB969" s="53"/>
      <c r="AC969" s="53"/>
    </row>
    <row r="970" spans="15:29" ht="15" hidden="1" customHeight="1" x14ac:dyDescent="0.3">
      <c r="O970" s="5"/>
      <c r="P970"/>
      <c r="Q970" s="345"/>
      <c r="R970" s="249"/>
      <c r="S970" s="242"/>
      <c r="T970" s="130"/>
      <c r="U970" s="130"/>
      <c r="V970" s="130"/>
      <c r="W970" s="130"/>
      <c r="X970" s="130"/>
      <c r="Y970" s="131"/>
      <c r="Z970" s="132"/>
      <c r="AA970" s="133"/>
      <c r="AB970" s="53"/>
      <c r="AC970" s="53"/>
    </row>
    <row r="971" spans="15:29" ht="15" hidden="1" customHeight="1" thickBot="1" x14ac:dyDescent="0.35">
      <c r="O971" s="5"/>
      <c r="P971"/>
      <c r="Q971" s="345"/>
      <c r="R971" s="249"/>
      <c r="S971" s="242"/>
      <c r="T971" s="130"/>
      <c r="U971" s="130"/>
      <c r="V971" s="130"/>
      <c r="W971" s="130"/>
      <c r="X971" s="130"/>
      <c r="Y971" s="131"/>
      <c r="Z971" s="132"/>
      <c r="AA971" s="133"/>
      <c r="AB971" s="53"/>
      <c r="AC971" s="53"/>
    </row>
    <row r="972" spans="15:29" ht="15" hidden="1" customHeight="1" x14ac:dyDescent="0.3">
      <c r="O972" s="5"/>
      <c r="P972"/>
      <c r="Q972" s="345"/>
      <c r="R972" s="249"/>
      <c r="S972" s="242"/>
      <c r="T972" s="130"/>
      <c r="U972" s="130"/>
      <c r="V972" s="130"/>
      <c r="W972" s="130"/>
      <c r="X972" s="130"/>
      <c r="Y972" s="131"/>
      <c r="Z972" s="132"/>
      <c r="AA972" s="133"/>
      <c r="AB972" s="53"/>
      <c r="AC972" s="53"/>
    </row>
    <row r="973" spans="15:29" ht="15" hidden="1" customHeight="1" x14ac:dyDescent="0.3">
      <c r="O973" s="5"/>
      <c r="P973"/>
      <c r="Q973" s="345"/>
      <c r="R973" s="249"/>
      <c r="S973" s="242"/>
      <c r="T973" s="130"/>
      <c r="U973" s="130"/>
      <c r="V973" s="130"/>
      <c r="W973" s="130"/>
      <c r="X973" s="130"/>
      <c r="Y973" s="131"/>
      <c r="Z973" s="132"/>
      <c r="AA973" s="133"/>
      <c r="AB973" s="53"/>
      <c r="AC973" s="53"/>
    </row>
    <row r="974" spans="15:29" ht="15" hidden="1" customHeight="1" x14ac:dyDescent="0.3">
      <c r="O974" s="5"/>
      <c r="P974"/>
      <c r="Q974" s="345"/>
      <c r="R974" s="249"/>
      <c r="S974" s="242"/>
      <c r="T974" s="130"/>
      <c r="U974" s="130"/>
      <c r="V974" s="130"/>
      <c r="W974" s="130"/>
      <c r="X974" s="130"/>
      <c r="Y974" s="131"/>
      <c r="Z974" s="132"/>
      <c r="AA974" s="133"/>
      <c r="AB974" s="53"/>
      <c r="AC974" s="53"/>
    </row>
    <row r="975" spans="15:29" ht="15" hidden="1" customHeight="1" x14ac:dyDescent="0.3">
      <c r="O975" s="5"/>
      <c r="P975"/>
      <c r="Q975" s="345"/>
      <c r="R975" s="249"/>
      <c r="S975" s="242"/>
      <c r="T975" s="130"/>
      <c r="U975" s="130"/>
      <c r="V975" s="130"/>
      <c r="W975" s="130"/>
      <c r="X975" s="130"/>
      <c r="Y975" s="131"/>
      <c r="Z975" s="132"/>
      <c r="AA975" s="133"/>
      <c r="AB975" s="53"/>
      <c r="AC975" s="53"/>
    </row>
    <row r="976" spans="15:29" ht="15" hidden="1" customHeight="1" x14ac:dyDescent="0.3">
      <c r="O976" s="5"/>
      <c r="P976"/>
      <c r="Q976" s="345"/>
      <c r="R976" s="249"/>
      <c r="S976" s="242"/>
      <c r="T976" s="130"/>
      <c r="U976" s="130"/>
      <c r="V976" s="130"/>
      <c r="W976" s="130"/>
      <c r="X976" s="130"/>
      <c r="Y976" s="131"/>
      <c r="Z976" s="132"/>
      <c r="AA976" s="133"/>
      <c r="AB976" s="53"/>
      <c r="AC976" s="53"/>
    </row>
    <row r="977" spans="15:29" ht="15" hidden="1" customHeight="1" x14ac:dyDescent="0.3">
      <c r="O977" s="5"/>
      <c r="P977"/>
      <c r="Q977" s="345"/>
      <c r="R977" s="249"/>
      <c r="S977" s="242"/>
      <c r="T977" s="130"/>
      <c r="U977" s="130"/>
      <c r="V977" s="130"/>
      <c r="W977" s="130"/>
      <c r="X977" s="130"/>
      <c r="Y977" s="131"/>
      <c r="Z977" s="132"/>
      <c r="AA977" s="133"/>
      <c r="AB977" s="53"/>
      <c r="AC977" s="53"/>
    </row>
    <row r="978" spans="15:29" ht="15" hidden="1" customHeight="1" thickBot="1" x14ac:dyDescent="0.35">
      <c r="O978" s="5"/>
      <c r="P978"/>
      <c r="Q978" s="345"/>
      <c r="R978" s="249"/>
      <c r="S978" s="242"/>
      <c r="T978" s="130"/>
      <c r="U978" s="130"/>
      <c r="V978" s="130"/>
      <c r="W978" s="130"/>
      <c r="X978" s="130"/>
      <c r="Y978" s="131"/>
      <c r="Z978" s="132"/>
      <c r="AA978" s="133"/>
      <c r="AB978" s="53"/>
      <c r="AC978" s="53"/>
    </row>
    <row r="979" spans="15:29" ht="15" hidden="1" customHeight="1" x14ac:dyDescent="0.3">
      <c r="O979" s="5"/>
      <c r="P979"/>
      <c r="Q979" s="345"/>
      <c r="R979" s="249"/>
      <c r="S979" s="242"/>
      <c r="T979" s="130"/>
      <c r="U979" s="130"/>
      <c r="V979" s="130"/>
      <c r="W979" s="130"/>
      <c r="X979" s="130"/>
      <c r="Y979" s="131"/>
      <c r="Z979" s="132"/>
      <c r="AA979" s="133"/>
      <c r="AB979" s="53"/>
      <c r="AC979" s="53"/>
    </row>
    <row r="980" spans="15:29" ht="15" hidden="1" customHeight="1" x14ac:dyDescent="0.3">
      <c r="O980" s="5"/>
      <c r="P980"/>
      <c r="Q980" s="345"/>
      <c r="R980" s="249"/>
      <c r="S980" s="242"/>
      <c r="T980" s="130"/>
      <c r="U980" s="130"/>
      <c r="V980" s="130"/>
      <c r="W980" s="130"/>
      <c r="X980" s="130"/>
      <c r="Y980" s="131"/>
      <c r="Z980" s="132"/>
      <c r="AA980" s="133"/>
      <c r="AB980" s="53"/>
      <c r="AC980" s="53"/>
    </row>
    <row r="981" spans="15:29" ht="15" hidden="1" customHeight="1" x14ac:dyDescent="0.3">
      <c r="O981" s="5"/>
      <c r="P981"/>
      <c r="Q981" s="345"/>
      <c r="R981" s="249"/>
      <c r="S981" s="242"/>
      <c r="T981" s="130"/>
      <c r="U981" s="130"/>
      <c r="V981" s="130"/>
      <c r="W981" s="130"/>
      <c r="X981" s="130"/>
      <c r="Y981" s="131"/>
      <c r="Z981" s="132"/>
      <c r="AA981" s="133"/>
      <c r="AB981" s="53"/>
      <c r="AC981" s="53"/>
    </row>
    <row r="982" spans="15:29" ht="15" hidden="1" customHeight="1" x14ac:dyDescent="0.3">
      <c r="O982" s="5"/>
      <c r="P982"/>
      <c r="Q982" s="345"/>
      <c r="R982" s="249"/>
      <c r="S982" s="242"/>
      <c r="T982" s="130"/>
      <c r="U982" s="130"/>
      <c r="V982" s="130"/>
      <c r="W982" s="130"/>
      <c r="X982" s="130"/>
      <c r="Y982" s="131"/>
      <c r="Z982" s="132"/>
      <c r="AA982" s="133"/>
      <c r="AB982" s="53"/>
      <c r="AC982" s="53"/>
    </row>
    <row r="983" spans="15:29" ht="15" hidden="1" customHeight="1" x14ac:dyDescent="0.3">
      <c r="O983" s="5"/>
      <c r="P983"/>
      <c r="Q983" s="345"/>
      <c r="R983" s="249"/>
      <c r="S983" s="242"/>
      <c r="T983" s="130"/>
      <c r="U983" s="130"/>
      <c r="V983" s="130"/>
      <c r="W983" s="130"/>
      <c r="X983" s="130"/>
      <c r="Y983" s="131"/>
      <c r="Z983" s="132"/>
      <c r="AA983" s="133"/>
      <c r="AB983" s="53"/>
      <c r="AC983" s="53"/>
    </row>
    <row r="984" spans="15:29" ht="15" hidden="1" customHeight="1" thickBot="1" x14ac:dyDescent="0.35">
      <c r="O984" s="5"/>
      <c r="P984"/>
      <c r="Q984" s="345"/>
      <c r="R984" s="249"/>
      <c r="S984" s="242"/>
      <c r="T984" s="130"/>
      <c r="U984" s="130"/>
      <c r="V984" s="130"/>
      <c r="W984" s="130"/>
      <c r="X984" s="130"/>
      <c r="Y984" s="131"/>
      <c r="Z984" s="132"/>
      <c r="AA984" s="133"/>
      <c r="AB984" s="53"/>
      <c r="AC984" s="53"/>
    </row>
    <row r="985" spans="15:29" ht="15" customHeight="1" x14ac:dyDescent="0.3">
      <c r="O985" s="5"/>
      <c r="P985"/>
      <c r="Q985" s="345"/>
      <c r="R985" s="249"/>
      <c r="S985" s="242"/>
      <c r="T985" s="130"/>
      <c r="U985" s="130"/>
      <c r="V985" s="130"/>
      <c r="W985" s="130"/>
      <c r="X985" s="130"/>
      <c r="Y985" s="131"/>
      <c r="Z985" s="132"/>
      <c r="AA985" s="133"/>
      <c r="AB985" s="53"/>
      <c r="AC985" s="53"/>
    </row>
    <row r="986" spans="15:29" ht="15" customHeight="1" x14ac:dyDescent="0.3">
      <c r="O986" s="5"/>
      <c r="P986"/>
      <c r="Q986" s="345"/>
      <c r="R986" s="249"/>
      <c r="S986" s="242"/>
      <c r="T986" s="130"/>
      <c r="U986" s="130"/>
      <c r="V986" s="130"/>
      <c r="W986" s="130"/>
      <c r="X986" s="130"/>
      <c r="Y986" s="131"/>
      <c r="Z986" s="132"/>
      <c r="AA986" s="133"/>
      <c r="AB986" s="53"/>
      <c r="AC986" s="53"/>
    </row>
    <row r="987" spans="15:29" ht="15" customHeight="1" x14ac:dyDescent="0.3">
      <c r="O987" s="5"/>
      <c r="P987"/>
      <c r="Q987" s="345"/>
      <c r="R987" s="249"/>
      <c r="S987" s="242"/>
      <c r="T987" s="130"/>
      <c r="U987" s="130"/>
      <c r="V987" s="130"/>
      <c r="W987" s="130"/>
      <c r="X987" s="130"/>
      <c r="Y987" s="131"/>
      <c r="Z987" s="132"/>
      <c r="AA987" s="133"/>
      <c r="AB987" s="53"/>
      <c r="AC987" s="53"/>
    </row>
    <row r="988" spans="15:29" ht="15" customHeight="1" x14ac:dyDescent="0.3">
      <c r="O988" s="5"/>
      <c r="P988"/>
      <c r="Q988" s="345"/>
      <c r="R988" s="249"/>
      <c r="S988" s="242"/>
      <c r="T988" s="130"/>
      <c r="U988" s="130"/>
      <c r="V988" s="130"/>
      <c r="W988" s="130"/>
      <c r="X988" s="130"/>
      <c r="Y988" s="131"/>
      <c r="Z988" s="132"/>
      <c r="AA988" s="133"/>
      <c r="AB988" s="53"/>
      <c r="AC988" s="53"/>
    </row>
    <row r="989" spans="15:29" ht="15" customHeight="1" x14ac:dyDescent="0.3">
      <c r="O989" s="5"/>
      <c r="P989"/>
      <c r="Q989" s="345"/>
      <c r="R989" s="249"/>
      <c r="S989" s="242"/>
      <c r="T989" s="130"/>
      <c r="U989" s="130"/>
      <c r="V989" s="130"/>
      <c r="W989" s="130"/>
      <c r="X989" s="130"/>
      <c r="Y989" s="131"/>
      <c r="Z989" s="132"/>
      <c r="AA989" s="133"/>
      <c r="AB989" s="53"/>
      <c r="AC989" s="53"/>
    </row>
    <row r="990" spans="15:29" ht="15" customHeight="1" x14ac:dyDescent="0.3">
      <c r="O990" s="5"/>
      <c r="P990"/>
      <c r="Q990" s="345"/>
      <c r="R990" s="249"/>
      <c r="S990" s="242"/>
      <c r="T990" s="130"/>
      <c r="U990" s="130"/>
      <c r="V990" s="130"/>
      <c r="W990" s="130"/>
      <c r="X990" s="130"/>
      <c r="Y990" s="131"/>
      <c r="Z990" s="132"/>
      <c r="AA990" s="133"/>
      <c r="AB990" s="53"/>
      <c r="AC990" s="53"/>
    </row>
    <row r="991" spans="15:29" ht="15" customHeight="1" x14ac:dyDescent="0.3">
      <c r="O991" s="5"/>
      <c r="P991"/>
      <c r="Q991" s="345"/>
      <c r="R991" s="249"/>
      <c r="S991" s="242"/>
      <c r="T991" s="130"/>
      <c r="U991" s="130"/>
      <c r="V991" s="130"/>
      <c r="W991" s="130"/>
      <c r="X991" s="130"/>
      <c r="Y991" s="131"/>
      <c r="Z991" s="132"/>
      <c r="AA991" s="133"/>
      <c r="AB991" s="53"/>
      <c r="AC991" s="53"/>
    </row>
    <row r="992" spans="15:29" ht="15" customHeight="1" x14ac:dyDescent="0.3">
      <c r="O992" s="5"/>
      <c r="P992"/>
      <c r="Q992" s="345"/>
      <c r="R992" s="249"/>
      <c r="S992" s="242"/>
      <c r="T992" s="130"/>
      <c r="U992" s="130"/>
      <c r="V992" s="130"/>
      <c r="W992" s="130"/>
      <c r="X992" s="130"/>
      <c r="Y992" s="131"/>
      <c r="Z992" s="132"/>
      <c r="AA992" s="133"/>
      <c r="AB992" s="53"/>
      <c r="AC992" s="53"/>
    </row>
    <row r="993" spans="15:29" ht="15" customHeight="1" x14ac:dyDescent="0.3">
      <c r="O993" s="5"/>
      <c r="P993"/>
      <c r="Q993" s="345"/>
      <c r="R993" s="249"/>
      <c r="S993" s="242"/>
      <c r="T993" s="130"/>
      <c r="U993" s="130"/>
      <c r="V993" s="130"/>
      <c r="W993" s="130"/>
      <c r="X993" s="130"/>
      <c r="Y993" s="131"/>
      <c r="Z993" s="132"/>
      <c r="AA993" s="133"/>
      <c r="AB993" s="53"/>
      <c r="AC993" s="53"/>
    </row>
    <row r="994" spans="15:29" ht="15" customHeight="1" x14ac:dyDescent="0.3">
      <c r="O994" s="5"/>
      <c r="P994"/>
      <c r="Q994" s="345"/>
      <c r="R994" s="249"/>
      <c r="S994" s="242"/>
      <c r="T994" s="130"/>
      <c r="U994" s="130"/>
      <c r="V994" s="130"/>
      <c r="W994" s="130"/>
      <c r="X994" s="130"/>
      <c r="Y994" s="131"/>
      <c r="Z994" s="132"/>
      <c r="AA994" s="133"/>
      <c r="AB994" s="53"/>
      <c r="AC994" s="53"/>
    </row>
    <row r="995" spans="15:29" ht="15" customHeight="1" x14ac:dyDescent="0.3">
      <c r="O995" s="5"/>
      <c r="P995"/>
      <c r="Q995" s="345"/>
      <c r="R995" s="249"/>
      <c r="S995" s="242"/>
      <c r="T995" s="130"/>
      <c r="U995" s="130"/>
      <c r="V995" s="130"/>
      <c r="W995" s="130"/>
      <c r="X995" s="130"/>
      <c r="Y995" s="131"/>
      <c r="Z995" s="132"/>
      <c r="AA995" s="133"/>
      <c r="AB995" s="53"/>
      <c r="AC995" s="53"/>
    </row>
    <row r="996" spans="15:29" ht="15" customHeight="1" x14ac:dyDescent="0.3">
      <c r="O996" s="5"/>
      <c r="P996"/>
      <c r="Q996" s="345"/>
      <c r="R996" s="249"/>
      <c r="S996" s="242"/>
      <c r="T996" s="130"/>
      <c r="U996" s="130"/>
      <c r="V996" s="130"/>
      <c r="W996" s="130"/>
      <c r="X996" s="130"/>
      <c r="Y996" s="131"/>
      <c r="Z996" s="132"/>
      <c r="AA996" s="133"/>
      <c r="AB996" s="53"/>
      <c r="AC996" s="53"/>
    </row>
    <row r="997" spans="15:29" ht="15" customHeight="1" x14ac:dyDescent="0.3">
      <c r="O997" s="5"/>
      <c r="P997"/>
      <c r="Q997" s="345"/>
      <c r="R997" s="249"/>
      <c r="S997" s="242"/>
      <c r="T997" s="130"/>
      <c r="U997" s="130"/>
      <c r="V997" s="130"/>
      <c r="W997" s="130"/>
      <c r="X997" s="130"/>
      <c r="Y997" s="131"/>
      <c r="Z997" s="132"/>
      <c r="AA997" s="133"/>
      <c r="AB997" s="53"/>
      <c r="AC997" s="53"/>
    </row>
    <row r="998" spans="15:29" ht="15" customHeight="1" x14ac:dyDescent="0.3">
      <c r="O998" s="5"/>
      <c r="P998"/>
      <c r="Q998" s="345"/>
      <c r="R998" s="249"/>
      <c r="S998" s="242"/>
      <c r="T998" s="130"/>
      <c r="U998" s="130"/>
      <c r="V998" s="130"/>
      <c r="W998" s="130"/>
      <c r="X998" s="130"/>
      <c r="Y998" s="131"/>
      <c r="Z998" s="132"/>
      <c r="AA998" s="133"/>
      <c r="AB998" s="53"/>
      <c r="AC998" s="53"/>
    </row>
    <row r="999" spans="15:29" ht="15" customHeight="1" x14ac:dyDescent="0.3">
      <c r="O999" s="5"/>
      <c r="P999"/>
      <c r="Q999" s="345"/>
      <c r="R999" s="249"/>
      <c r="S999" s="242"/>
      <c r="T999" s="130"/>
      <c r="U999" s="130"/>
      <c r="V999" s="130"/>
      <c r="W999" s="130"/>
      <c r="X999" s="130"/>
      <c r="Y999" s="131"/>
      <c r="Z999" s="132"/>
      <c r="AA999" s="133"/>
      <c r="AB999" s="53"/>
      <c r="AC999" s="53"/>
    </row>
    <row r="1000" spans="15:29" ht="15" customHeight="1" x14ac:dyDescent="0.3">
      <c r="O1000" s="5"/>
      <c r="P1000"/>
      <c r="Q1000" s="345"/>
      <c r="R1000" s="249"/>
      <c r="S1000" s="242"/>
      <c r="T1000" s="130"/>
      <c r="U1000" s="130"/>
      <c r="V1000" s="130"/>
      <c r="W1000" s="130"/>
      <c r="X1000" s="130"/>
      <c r="Y1000" s="131"/>
      <c r="Z1000" s="132"/>
      <c r="AA1000" s="133"/>
      <c r="AB1000" s="53"/>
      <c r="AC1000" s="53"/>
    </row>
    <row r="1001" spans="15:29" ht="15" customHeight="1" x14ac:dyDescent="0.3">
      <c r="O1001" s="5"/>
      <c r="P1001"/>
      <c r="Q1001" s="345"/>
      <c r="R1001" s="249"/>
      <c r="S1001" s="242"/>
      <c r="T1001" s="130"/>
      <c r="U1001" s="130"/>
      <c r="V1001" s="130"/>
      <c r="W1001" s="130"/>
      <c r="X1001" s="130"/>
      <c r="Y1001" s="131"/>
      <c r="Z1001" s="132"/>
      <c r="AA1001" s="133"/>
      <c r="AB1001" s="53"/>
      <c r="AC1001" s="53"/>
    </row>
    <row r="1002" spans="15:29" ht="15" customHeight="1" x14ac:dyDescent="0.3">
      <c r="O1002" s="5"/>
      <c r="P1002"/>
      <c r="Q1002" s="345"/>
      <c r="R1002" s="249"/>
      <c r="S1002" s="242"/>
      <c r="T1002" s="130"/>
      <c r="U1002" s="130"/>
      <c r="V1002" s="130"/>
      <c r="W1002" s="130"/>
      <c r="X1002" s="130"/>
      <c r="Y1002" s="131"/>
      <c r="Z1002" s="132"/>
      <c r="AA1002" s="133"/>
      <c r="AB1002" s="53"/>
      <c r="AC1002" s="53"/>
    </row>
    <row r="1003" spans="15:29" ht="15" customHeight="1" x14ac:dyDescent="0.3">
      <c r="O1003" s="5"/>
      <c r="P1003"/>
      <c r="Q1003" s="345"/>
      <c r="R1003" s="249"/>
      <c r="S1003" s="242"/>
      <c r="T1003" s="130"/>
      <c r="U1003" s="130"/>
      <c r="V1003" s="130"/>
      <c r="W1003" s="130"/>
      <c r="X1003" s="130"/>
      <c r="Y1003" s="131"/>
      <c r="Z1003" s="132"/>
      <c r="AA1003" s="133"/>
      <c r="AB1003" s="53"/>
      <c r="AC1003" s="53"/>
    </row>
    <row r="1004" spans="15:29" ht="15" customHeight="1" x14ac:dyDescent="0.3">
      <c r="O1004" s="5"/>
      <c r="P1004"/>
      <c r="Q1004" s="345"/>
      <c r="R1004" s="249"/>
      <c r="S1004" s="242"/>
      <c r="T1004" s="130"/>
      <c r="U1004" s="130"/>
      <c r="V1004" s="130"/>
      <c r="W1004" s="130"/>
      <c r="X1004" s="130"/>
      <c r="Y1004" s="131"/>
      <c r="Z1004" s="132"/>
      <c r="AA1004" s="133"/>
      <c r="AB1004" s="53"/>
      <c r="AC1004" s="53"/>
    </row>
    <row r="1005" spans="15:29" ht="15" customHeight="1" x14ac:dyDescent="0.3">
      <c r="O1005" s="5"/>
      <c r="P1005"/>
      <c r="Q1005" s="345"/>
      <c r="R1005" s="249"/>
      <c r="S1005" s="242"/>
      <c r="T1005" s="130"/>
      <c r="U1005" s="130"/>
      <c r="V1005" s="130"/>
      <c r="W1005" s="130"/>
      <c r="X1005" s="130"/>
      <c r="Y1005" s="131"/>
      <c r="Z1005" s="132"/>
      <c r="AA1005" s="133"/>
      <c r="AB1005" s="53"/>
      <c r="AC1005" s="53"/>
    </row>
    <row r="1006" spans="15:29" ht="15" customHeight="1" x14ac:dyDescent="0.3">
      <c r="O1006" s="5"/>
      <c r="P1006"/>
      <c r="Q1006" s="345"/>
      <c r="R1006" s="249"/>
      <c r="S1006" s="242"/>
      <c r="T1006" s="130"/>
      <c r="U1006" s="130"/>
      <c r="V1006" s="130"/>
      <c r="W1006" s="130"/>
      <c r="X1006" s="130"/>
      <c r="Y1006" s="131"/>
      <c r="Z1006" s="132"/>
      <c r="AA1006" s="133"/>
      <c r="AB1006" s="53"/>
      <c r="AC1006" s="53"/>
    </row>
    <row r="1007" spans="15:29" ht="15" customHeight="1" x14ac:dyDescent="0.3">
      <c r="O1007" s="5"/>
      <c r="P1007"/>
      <c r="Q1007" s="345"/>
      <c r="R1007" s="249"/>
      <c r="S1007" s="242"/>
      <c r="T1007" s="130"/>
      <c r="U1007" s="130"/>
      <c r="V1007" s="130"/>
      <c r="W1007" s="130"/>
      <c r="X1007" s="130"/>
      <c r="Y1007" s="131"/>
      <c r="Z1007" s="132"/>
      <c r="AA1007" s="133"/>
      <c r="AB1007" s="53"/>
      <c r="AC1007" s="53"/>
    </row>
    <row r="1008" spans="15:29" ht="15" customHeight="1" x14ac:dyDescent="0.3">
      <c r="O1008" s="5"/>
      <c r="P1008"/>
      <c r="Q1008" s="345"/>
      <c r="R1008" s="249"/>
      <c r="S1008" s="242"/>
      <c r="T1008" s="130"/>
      <c r="U1008" s="130"/>
      <c r="V1008" s="130"/>
      <c r="W1008" s="130"/>
      <c r="X1008" s="130"/>
      <c r="Y1008" s="131"/>
      <c r="Z1008" s="132"/>
      <c r="AA1008" s="133"/>
      <c r="AB1008" s="53"/>
      <c r="AC1008" s="53"/>
    </row>
    <row r="1009" spans="15:29" ht="15" customHeight="1" x14ac:dyDescent="0.3">
      <c r="O1009" s="5"/>
      <c r="P1009"/>
      <c r="Q1009" s="345"/>
      <c r="R1009" s="249"/>
      <c r="S1009" s="242"/>
      <c r="T1009" s="130"/>
      <c r="U1009" s="130"/>
      <c r="V1009" s="130"/>
      <c r="W1009" s="130"/>
      <c r="X1009" s="130"/>
      <c r="Y1009" s="131"/>
      <c r="Z1009" s="132"/>
      <c r="AA1009" s="133"/>
      <c r="AB1009" s="53"/>
      <c r="AC1009" s="53"/>
    </row>
    <row r="1010" spans="15:29" ht="15" customHeight="1" x14ac:dyDescent="0.3">
      <c r="O1010" s="5"/>
      <c r="P1010"/>
      <c r="Q1010" s="345"/>
      <c r="R1010" s="249"/>
      <c r="S1010" s="242"/>
      <c r="T1010" s="130"/>
      <c r="U1010" s="130"/>
      <c r="V1010" s="130"/>
      <c r="W1010" s="130"/>
      <c r="X1010" s="130"/>
      <c r="Y1010" s="131"/>
      <c r="Z1010" s="132"/>
      <c r="AA1010" s="133"/>
      <c r="AB1010" s="53"/>
      <c r="AC1010" s="53"/>
    </row>
    <row r="1011" spans="15:29" ht="15" customHeight="1" x14ac:dyDescent="0.3">
      <c r="O1011" s="5"/>
      <c r="P1011"/>
      <c r="Q1011" s="345"/>
      <c r="R1011" s="249"/>
      <c r="S1011" s="242"/>
      <c r="T1011" s="130"/>
      <c r="U1011" s="130"/>
      <c r="V1011" s="130"/>
      <c r="W1011" s="130"/>
      <c r="X1011" s="130"/>
      <c r="Y1011" s="131"/>
      <c r="Z1011" s="132"/>
      <c r="AA1011" s="133"/>
      <c r="AB1011" s="53"/>
      <c r="AC1011" s="53"/>
    </row>
    <row r="1012" spans="15:29" ht="15" customHeight="1" x14ac:dyDescent="0.3">
      <c r="O1012" s="5"/>
      <c r="P1012"/>
      <c r="Q1012" s="345"/>
      <c r="R1012" s="249"/>
      <c r="S1012" s="242"/>
      <c r="T1012" s="130"/>
      <c r="U1012" s="130"/>
      <c r="V1012" s="130"/>
      <c r="W1012" s="130"/>
      <c r="X1012" s="130"/>
      <c r="Y1012" s="131"/>
      <c r="Z1012" s="132"/>
      <c r="AA1012" s="133"/>
      <c r="AB1012" s="53"/>
      <c r="AC1012" s="53"/>
    </row>
    <row r="1013" spans="15:29" ht="15" customHeight="1" x14ac:dyDescent="0.3">
      <c r="O1013" s="5"/>
      <c r="P1013"/>
      <c r="Q1013" s="345"/>
      <c r="R1013" s="249"/>
      <c r="S1013" s="242"/>
      <c r="T1013" s="130"/>
      <c r="U1013" s="130"/>
      <c r="V1013" s="130"/>
      <c r="W1013" s="130"/>
      <c r="X1013" s="130"/>
      <c r="Y1013" s="131"/>
      <c r="Z1013" s="132"/>
      <c r="AA1013" s="133"/>
      <c r="AB1013" s="53"/>
      <c r="AC1013" s="53"/>
    </row>
    <row r="1014" spans="15:29" ht="15" customHeight="1" x14ac:dyDescent="0.3">
      <c r="O1014" s="5"/>
      <c r="P1014"/>
      <c r="Q1014" s="345"/>
      <c r="R1014" s="249"/>
      <c r="S1014" s="242"/>
      <c r="T1014" s="130"/>
      <c r="U1014" s="130"/>
      <c r="V1014" s="130"/>
      <c r="W1014" s="130"/>
      <c r="X1014" s="130"/>
      <c r="Y1014" s="131"/>
      <c r="Z1014" s="132"/>
      <c r="AA1014" s="133"/>
      <c r="AB1014" s="53"/>
      <c r="AC1014" s="53"/>
    </row>
    <row r="1015" spans="15:29" ht="15" customHeight="1" x14ac:dyDescent="0.3">
      <c r="O1015" s="5"/>
      <c r="P1015"/>
      <c r="Q1015" s="345"/>
      <c r="R1015" s="249"/>
      <c r="S1015" s="242"/>
      <c r="T1015" s="130"/>
      <c r="U1015" s="130"/>
      <c r="V1015" s="130"/>
      <c r="W1015" s="130"/>
      <c r="X1015" s="130"/>
      <c r="Y1015" s="131"/>
      <c r="Z1015" s="132"/>
      <c r="AA1015" s="133"/>
      <c r="AB1015" s="53"/>
      <c r="AC1015" s="53"/>
    </row>
    <row r="1016" spans="15:29" ht="15" customHeight="1" x14ac:dyDescent="0.3">
      <c r="O1016" s="5"/>
      <c r="P1016"/>
      <c r="Q1016" s="345"/>
      <c r="R1016" s="249"/>
      <c r="S1016" s="242"/>
      <c r="T1016" s="130"/>
      <c r="U1016" s="130"/>
      <c r="V1016" s="130"/>
      <c r="W1016" s="130"/>
      <c r="X1016" s="130"/>
      <c r="Y1016" s="131"/>
      <c r="Z1016" s="132"/>
      <c r="AA1016" s="133"/>
      <c r="AB1016" s="53"/>
      <c r="AC1016" s="53"/>
    </row>
    <row r="1017" spans="15:29" ht="15" customHeight="1" x14ac:dyDescent="0.3">
      <c r="O1017" s="5"/>
      <c r="P1017"/>
      <c r="Q1017" s="345"/>
      <c r="R1017" s="249"/>
      <c r="S1017" s="242"/>
      <c r="T1017" s="130"/>
      <c r="U1017" s="130"/>
      <c r="V1017" s="130"/>
      <c r="W1017" s="130"/>
      <c r="X1017" s="130"/>
      <c r="Y1017" s="131"/>
      <c r="Z1017" s="132"/>
      <c r="AA1017" s="133"/>
      <c r="AB1017" s="53"/>
      <c r="AC1017" s="53"/>
    </row>
    <row r="1018" spans="15:29" ht="15" customHeight="1" x14ac:dyDescent="0.3">
      <c r="O1018" s="5"/>
      <c r="P1018"/>
      <c r="Q1018" s="345"/>
      <c r="R1018" s="249"/>
      <c r="S1018" s="242"/>
      <c r="T1018" s="130"/>
      <c r="U1018" s="130"/>
      <c r="V1018" s="130"/>
      <c r="W1018" s="130"/>
      <c r="X1018" s="130"/>
      <c r="Y1018" s="131"/>
      <c r="Z1018" s="132"/>
      <c r="AA1018" s="133"/>
      <c r="AB1018" s="53"/>
      <c r="AC1018" s="53"/>
    </row>
    <row r="1019" spans="15:29" ht="15" customHeight="1" x14ac:dyDescent="0.3">
      <c r="O1019" s="5"/>
      <c r="P1019"/>
      <c r="Q1019" s="345"/>
      <c r="R1019" s="249"/>
      <c r="S1019" s="242"/>
      <c r="T1019" s="130"/>
      <c r="U1019" s="130"/>
      <c r="V1019" s="130"/>
      <c r="W1019" s="130"/>
      <c r="X1019" s="130"/>
      <c r="Y1019" s="131"/>
      <c r="Z1019" s="132"/>
      <c r="AA1019" s="133"/>
      <c r="AB1019" s="53"/>
      <c r="AC1019" s="53"/>
    </row>
    <row r="1020" spans="15:29" ht="15" customHeight="1" x14ac:dyDescent="0.3">
      <c r="O1020" s="5"/>
      <c r="P1020"/>
      <c r="Q1020" s="345"/>
      <c r="R1020" s="249"/>
      <c r="S1020" s="242"/>
      <c r="T1020" s="130"/>
      <c r="U1020" s="130"/>
      <c r="V1020" s="130"/>
      <c r="W1020" s="130"/>
      <c r="X1020" s="130"/>
      <c r="Y1020" s="131"/>
      <c r="Z1020" s="132"/>
      <c r="AA1020" s="133"/>
      <c r="AB1020" s="53"/>
      <c r="AC1020" s="53"/>
    </row>
    <row r="1021" spans="15:29" ht="15" customHeight="1" x14ac:dyDescent="0.3">
      <c r="O1021" s="5"/>
      <c r="P1021"/>
      <c r="Q1021" s="345"/>
      <c r="R1021" s="249"/>
      <c r="S1021" s="242"/>
      <c r="T1021" s="130"/>
      <c r="U1021" s="130"/>
      <c r="V1021" s="130"/>
      <c r="W1021" s="130"/>
      <c r="X1021" s="130"/>
      <c r="Y1021" s="131"/>
      <c r="Z1021" s="132"/>
      <c r="AA1021" s="133"/>
      <c r="AB1021" s="53"/>
      <c r="AC1021" s="53"/>
    </row>
    <row r="1022" spans="15:29" ht="15" customHeight="1" x14ac:dyDescent="0.3">
      <c r="O1022" s="5"/>
      <c r="P1022"/>
      <c r="Q1022" s="345"/>
      <c r="R1022" s="249"/>
      <c r="S1022" s="242"/>
      <c r="T1022" s="130"/>
      <c r="U1022" s="130"/>
      <c r="V1022" s="130"/>
      <c r="W1022" s="130"/>
      <c r="X1022" s="130"/>
      <c r="Y1022" s="131"/>
      <c r="Z1022" s="132"/>
      <c r="AA1022" s="133"/>
      <c r="AB1022" s="53"/>
      <c r="AC1022" s="53"/>
    </row>
    <row r="1023" spans="15:29" ht="15" customHeight="1" x14ac:dyDescent="0.3">
      <c r="O1023" s="5"/>
      <c r="P1023"/>
      <c r="Q1023" s="345"/>
      <c r="R1023" s="249"/>
      <c r="S1023" s="242"/>
      <c r="T1023" s="130"/>
      <c r="U1023" s="130"/>
      <c r="V1023" s="130"/>
      <c r="W1023" s="130"/>
      <c r="X1023" s="130"/>
      <c r="Y1023" s="131"/>
      <c r="Z1023" s="132"/>
      <c r="AA1023" s="133"/>
      <c r="AB1023" s="53"/>
      <c r="AC1023" s="53"/>
    </row>
    <row r="1024" spans="15:29" ht="15" customHeight="1" x14ac:dyDescent="0.3">
      <c r="O1024" s="5"/>
      <c r="P1024"/>
      <c r="Q1024" s="345"/>
      <c r="R1024" s="249"/>
      <c r="S1024" s="242"/>
      <c r="T1024" s="130"/>
      <c r="U1024" s="130"/>
      <c r="V1024" s="130"/>
      <c r="W1024" s="130"/>
      <c r="X1024" s="130"/>
      <c r="Y1024" s="131"/>
      <c r="Z1024" s="132"/>
      <c r="AA1024" s="133"/>
      <c r="AB1024" s="53"/>
      <c r="AC1024" s="53"/>
    </row>
    <row r="1025" spans="15:29" ht="15" customHeight="1" x14ac:dyDescent="0.3">
      <c r="O1025" s="5"/>
      <c r="P1025"/>
      <c r="Q1025" s="345"/>
      <c r="R1025" s="249"/>
      <c r="S1025" s="242"/>
      <c r="T1025" s="130"/>
      <c r="U1025" s="130"/>
      <c r="V1025" s="130"/>
      <c r="W1025" s="130"/>
      <c r="X1025" s="130"/>
      <c r="Y1025" s="131"/>
      <c r="Z1025" s="132"/>
      <c r="AA1025" s="133"/>
      <c r="AB1025" s="53"/>
      <c r="AC1025" s="53"/>
    </row>
    <row r="1026" spans="15:29" ht="15" customHeight="1" x14ac:dyDescent="0.3">
      <c r="O1026" s="5"/>
      <c r="P1026"/>
      <c r="Q1026" s="345"/>
      <c r="R1026" s="249"/>
      <c r="S1026" s="242"/>
      <c r="T1026" s="130"/>
      <c r="U1026" s="130"/>
      <c r="V1026" s="130"/>
      <c r="W1026" s="130"/>
      <c r="X1026" s="130"/>
      <c r="Y1026" s="131"/>
      <c r="Z1026" s="132"/>
      <c r="AA1026" s="133"/>
      <c r="AB1026" s="53"/>
      <c r="AC1026" s="53"/>
    </row>
    <row r="1027" spans="15:29" ht="15" customHeight="1" x14ac:dyDescent="0.3">
      <c r="O1027" s="5"/>
      <c r="P1027"/>
      <c r="Q1027" s="345"/>
      <c r="R1027" s="249"/>
      <c r="S1027" s="242"/>
      <c r="T1027" s="130"/>
      <c r="U1027" s="130"/>
      <c r="V1027" s="130"/>
      <c r="W1027" s="130"/>
      <c r="X1027" s="130"/>
      <c r="Y1027" s="131"/>
      <c r="Z1027" s="132"/>
      <c r="AA1027" s="133"/>
      <c r="AB1027" s="53"/>
      <c r="AC1027" s="53"/>
    </row>
    <row r="1028" spans="15:29" ht="15" customHeight="1" x14ac:dyDescent="0.3">
      <c r="O1028" s="5"/>
      <c r="P1028"/>
      <c r="Q1028" s="345"/>
      <c r="R1028" s="249"/>
      <c r="S1028" s="242"/>
      <c r="T1028" s="130"/>
      <c r="U1028" s="130"/>
      <c r="V1028" s="130"/>
      <c r="W1028" s="130"/>
      <c r="X1028" s="130"/>
      <c r="Y1028" s="131"/>
      <c r="Z1028" s="132"/>
      <c r="AA1028" s="133"/>
      <c r="AB1028" s="53"/>
      <c r="AC1028" s="53"/>
    </row>
    <row r="1029" spans="15:29" ht="15" customHeight="1" x14ac:dyDescent="0.3">
      <c r="O1029" s="5"/>
      <c r="P1029"/>
      <c r="Q1029" s="345"/>
      <c r="R1029" s="249"/>
      <c r="S1029" s="242"/>
      <c r="T1029" s="130"/>
      <c r="U1029" s="130"/>
      <c r="V1029" s="130"/>
      <c r="W1029" s="130"/>
      <c r="X1029" s="130"/>
      <c r="Y1029" s="131"/>
      <c r="Z1029" s="132"/>
      <c r="AA1029" s="133"/>
      <c r="AB1029" s="53"/>
      <c r="AC1029" s="53"/>
    </row>
    <row r="1030" spans="15:29" ht="15" customHeight="1" x14ac:dyDescent="0.3">
      <c r="O1030" s="5"/>
      <c r="P1030"/>
      <c r="Q1030" s="345"/>
      <c r="R1030" s="249"/>
      <c r="S1030" s="242"/>
      <c r="T1030" s="130"/>
      <c r="U1030" s="130"/>
      <c r="V1030" s="130"/>
      <c r="W1030" s="130"/>
      <c r="X1030" s="130"/>
      <c r="Y1030" s="131"/>
      <c r="Z1030" s="132"/>
      <c r="AA1030" s="133"/>
      <c r="AB1030" s="53"/>
      <c r="AC1030" s="53"/>
    </row>
    <row r="1031" spans="15:29" ht="15" customHeight="1" x14ac:dyDescent="0.3">
      <c r="O1031" s="5"/>
      <c r="P1031"/>
      <c r="Q1031" s="345"/>
      <c r="R1031" s="249"/>
      <c r="S1031" s="242"/>
      <c r="T1031" s="130"/>
      <c r="U1031" s="130"/>
      <c r="V1031" s="130"/>
      <c r="W1031" s="130"/>
      <c r="X1031" s="130"/>
      <c r="Y1031" s="131"/>
      <c r="Z1031" s="132"/>
      <c r="AA1031" s="133"/>
      <c r="AB1031" s="53"/>
      <c r="AC1031" s="53"/>
    </row>
    <row r="1032" spans="15:29" ht="15" customHeight="1" x14ac:dyDescent="0.3">
      <c r="O1032" s="5"/>
      <c r="P1032"/>
      <c r="Q1032" s="345"/>
      <c r="R1032" s="249"/>
      <c r="S1032" s="242"/>
      <c r="T1032" s="130"/>
      <c r="U1032" s="130"/>
      <c r="V1032" s="130"/>
      <c r="W1032" s="130"/>
      <c r="X1032" s="130"/>
      <c r="Y1032" s="131"/>
      <c r="Z1032" s="132"/>
      <c r="AA1032" s="133"/>
      <c r="AB1032" s="53"/>
      <c r="AC1032" s="53"/>
    </row>
    <row r="1033" spans="15:29" ht="15" customHeight="1" x14ac:dyDescent="0.3">
      <c r="O1033" s="5"/>
      <c r="P1033"/>
      <c r="Q1033" s="345"/>
      <c r="R1033" s="249"/>
      <c r="S1033" s="242"/>
      <c r="T1033" s="130"/>
      <c r="U1033" s="130"/>
      <c r="V1033" s="130"/>
      <c r="W1033" s="130"/>
      <c r="X1033" s="130"/>
      <c r="Y1033" s="131"/>
      <c r="Z1033" s="132"/>
      <c r="AA1033" s="133"/>
      <c r="AB1033" s="53"/>
      <c r="AC1033" s="53"/>
    </row>
    <row r="1034" spans="15:29" ht="15" customHeight="1" x14ac:dyDescent="0.3">
      <c r="O1034" s="5"/>
      <c r="P1034"/>
      <c r="Q1034" s="345"/>
      <c r="R1034" s="249"/>
      <c r="S1034" s="242"/>
      <c r="T1034" s="130"/>
      <c r="U1034" s="130"/>
      <c r="V1034" s="130"/>
      <c r="W1034" s="130"/>
      <c r="X1034" s="130"/>
      <c r="Y1034" s="131"/>
      <c r="Z1034" s="132"/>
      <c r="AA1034" s="133"/>
      <c r="AB1034" s="53"/>
      <c r="AC1034" s="53"/>
    </row>
    <row r="1035" spans="15:29" ht="15" customHeight="1" x14ac:dyDescent="0.3">
      <c r="O1035" s="5"/>
      <c r="P1035"/>
      <c r="Q1035" s="345"/>
      <c r="R1035" s="249"/>
      <c r="S1035" s="242"/>
      <c r="T1035" s="130"/>
      <c r="U1035" s="130"/>
      <c r="V1035" s="130"/>
      <c r="W1035" s="130"/>
      <c r="X1035" s="130"/>
      <c r="Y1035" s="131"/>
      <c r="Z1035" s="132"/>
      <c r="AA1035" s="133"/>
      <c r="AB1035" s="53"/>
      <c r="AC1035" s="53"/>
    </row>
    <row r="1036" spans="15:29" ht="15" customHeight="1" x14ac:dyDescent="0.3">
      <c r="O1036" s="5"/>
      <c r="P1036"/>
      <c r="Q1036" s="345"/>
      <c r="R1036" s="249"/>
      <c r="S1036" s="242"/>
      <c r="T1036" s="130"/>
      <c r="U1036" s="130"/>
      <c r="V1036" s="130"/>
      <c r="W1036" s="130"/>
      <c r="X1036" s="130"/>
      <c r="Y1036" s="131"/>
      <c r="Z1036" s="132"/>
      <c r="AA1036" s="133"/>
      <c r="AB1036" s="53"/>
      <c r="AC1036" s="53"/>
    </row>
    <row r="1037" spans="15:29" ht="15" customHeight="1" x14ac:dyDescent="0.3">
      <c r="O1037" s="5"/>
      <c r="P1037"/>
      <c r="Q1037" s="345"/>
      <c r="R1037" s="249"/>
      <c r="S1037" s="242"/>
      <c r="T1037" s="130"/>
      <c r="U1037" s="130"/>
      <c r="V1037" s="130"/>
      <c r="W1037" s="130"/>
      <c r="X1037" s="130"/>
      <c r="Y1037" s="131"/>
      <c r="Z1037" s="132"/>
      <c r="AA1037" s="133"/>
      <c r="AB1037" s="53"/>
      <c r="AC1037" s="53"/>
    </row>
    <row r="1038" spans="15:29" ht="15" customHeight="1" x14ac:dyDescent="0.3">
      <c r="O1038" s="5"/>
      <c r="P1038"/>
      <c r="Q1038" s="345"/>
      <c r="R1038" s="249"/>
      <c r="S1038" s="242"/>
      <c r="T1038" s="130"/>
      <c r="U1038" s="130"/>
      <c r="V1038" s="130"/>
      <c r="W1038" s="130"/>
      <c r="X1038" s="130"/>
      <c r="Y1038" s="131"/>
      <c r="Z1038" s="132"/>
      <c r="AA1038" s="133"/>
      <c r="AB1038" s="53"/>
      <c r="AC1038" s="53"/>
    </row>
    <row r="1039" spans="15:29" ht="15" customHeight="1" x14ac:dyDescent="0.3">
      <c r="O1039" s="5"/>
      <c r="P1039"/>
      <c r="Q1039" s="345"/>
      <c r="R1039" s="249"/>
      <c r="S1039" s="242"/>
      <c r="T1039" s="130"/>
      <c r="U1039" s="130"/>
      <c r="V1039" s="130"/>
      <c r="W1039" s="130"/>
      <c r="X1039" s="130"/>
      <c r="Y1039" s="131"/>
      <c r="Z1039" s="132"/>
      <c r="AA1039" s="133"/>
      <c r="AB1039" s="53"/>
      <c r="AC1039" s="53"/>
    </row>
    <row r="1040" spans="15:29" ht="15" customHeight="1" x14ac:dyDescent="0.3">
      <c r="O1040" s="5"/>
      <c r="P1040"/>
      <c r="Q1040" s="345"/>
      <c r="R1040" s="249"/>
      <c r="S1040" s="242"/>
      <c r="T1040" s="130"/>
      <c r="U1040" s="130"/>
      <c r="V1040" s="130"/>
      <c r="W1040" s="130"/>
      <c r="X1040" s="130"/>
      <c r="Y1040" s="131"/>
      <c r="Z1040" s="132"/>
      <c r="AA1040" s="133"/>
      <c r="AB1040" s="53"/>
      <c r="AC1040" s="53"/>
    </row>
    <row r="1041" spans="15:29" ht="15" customHeight="1" x14ac:dyDescent="0.3">
      <c r="O1041" s="5"/>
      <c r="P1041"/>
      <c r="Q1041" s="345"/>
      <c r="R1041" s="249"/>
      <c r="S1041" s="242"/>
      <c r="T1041" s="130"/>
      <c r="U1041" s="130"/>
      <c r="V1041" s="130"/>
      <c r="W1041" s="130"/>
      <c r="X1041" s="130"/>
      <c r="Y1041" s="131"/>
      <c r="Z1041" s="132"/>
      <c r="AA1041" s="133"/>
      <c r="AB1041" s="53"/>
      <c r="AC1041" s="53"/>
    </row>
    <row r="1042" spans="15:29" ht="15" customHeight="1" x14ac:dyDescent="0.3">
      <c r="O1042" s="5"/>
      <c r="P1042"/>
      <c r="Q1042" s="345"/>
      <c r="R1042" s="249"/>
      <c r="S1042" s="242"/>
      <c r="T1042" s="130"/>
      <c r="U1042" s="130"/>
      <c r="V1042" s="130"/>
      <c r="W1042" s="130"/>
      <c r="X1042" s="130"/>
      <c r="Y1042" s="131"/>
      <c r="Z1042" s="132"/>
      <c r="AA1042" s="133"/>
      <c r="AB1042" s="53"/>
      <c r="AC1042" s="53"/>
    </row>
    <row r="1043" spans="15:29" ht="15" customHeight="1" x14ac:dyDescent="0.3">
      <c r="O1043" s="5"/>
      <c r="P1043"/>
      <c r="Q1043" s="345"/>
      <c r="R1043" s="249"/>
      <c r="S1043" s="242"/>
      <c r="T1043" s="130"/>
      <c r="U1043" s="130"/>
      <c r="V1043" s="130"/>
      <c r="W1043" s="130"/>
      <c r="X1043" s="130"/>
      <c r="Y1043" s="131"/>
      <c r="Z1043" s="132"/>
      <c r="AA1043" s="133"/>
      <c r="AB1043" s="53"/>
      <c r="AC1043" s="53"/>
    </row>
    <row r="1044" spans="15:29" ht="15" customHeight="1" x14ac:dyDescent="0.3">
      <c r="O1044" s="5"/>
      <c r="P1044"/>
      <c r="Q1044" s="345"/>
      <c r="R1044" s="249"/>
      <c r="S1044" s="242"/>
      <c r="T1044" s="130"/>
      <c r="U1044" s="130"/>
      <c r="V1044" s="130"/>
      <c r="W1044" s="130"/>
      <c r="X1044" s="130"/>
      <c r="Y1044" s="131"/>
      <c r="Z1044" s="132"/>
      <c r="AA1044" s="133"/>
      <c r="AB1044" s="53"/>
      <c r="AC1044" s="53"/>
    </row>
    <row r="1045" spans="15:29" ht="15" customHeight="1" x14ac:dyDescent="0.3">
      <c r="O1045" s="5"/>
      <c r="P1045"/>
      <c r="Q1045" s="345"/>
      <c r="R1045" s="249"/>
      <c r="S1045" s="242"/>
      <c r="T1045" s="130"/>
      <c r="U1045" s="130"/>
      <c r="V1045" s="130"/>
      <c r="W1045" s="130"/>
      <c r="X1045" s="130"/>
      <c r="Y1045" s="131"/>
      <c r="Z1045" s="132"/>
      <c r="AA1045" s="133"/>
      <c r="AB1045" s="53"/>
      <c r="AC1045" s="53"/>
    </row>
    <row r="1046" spans="15:29" ht="15" customHeight="1" x14ac:dyDescent="0.3">
      <c r="O1046" s="5"/>
      <c r="P1046"/>
      <c r="Q1046" s="345"/>
      <c r="R1046" s="249"/>
      <c r="S1046" s="242"/>
      <c r="T1046" s="130"/>
      <c r="U1046" s="130"/>
      <c r="V1046" s="130"/>
      <c r="W1046" s="130"/>
      <c r="X1046" s="130"/>
      <c r="Y1046" s="131"/>
      <c r="Z1046" s="132"/>
      <c r="AA1046" s="133"/>
      <c r="AB1046" s="53"/>
      <c r="AC1046" s="53"/>
    </row>
    <row r="1047" spans="15:29" ht="15" customHeight="1" x14ac:dyDescent="0.3">
      <c r="O1047" s="5"/>
      <c r="P1047"/>
      <c r="Q1047" s="345"/>
      <c r="R1047" s="249"/>
      <c r="S1047" s="242"/>
      <c r="T1047" s="130"/>
      <c r="U1047" s="130"/>
      <c r="V1047" s="130"/>
      <c r="W1047" s="130"/>
      <c r="X1047" s="130"/>
      <c r="Y1047" s="131"/>
      <c r="Z1047" s="132"/>
      <c r="AA1047" s="133"/>
      <c r="AB1047" s="53"/>
      <c r="AC1047" s="53"/>
    </row>
    <row r="1048" spans="15:29" ht="15" customHeight="1" x14ac:dyDescent="0.3">
      <c r="O1048" s="5"/>
      <c r="P1048"/>
      <c r="Q1048" s="345"/>
      <c r="R1048" s="249"/>
      <c r="S1048" s="242"/>
      <c r="T1048" s="130"/>
      <c r="U1048" s="130"/>
      <c r="V1048" s="130"/>
      <c r="W1048" s="130"/>
      <c r="X1048" s="130"/>
      <c r="Y1048" s="131"/>
      <c r="Z1048" s="132"/>
      <c r="AA1048" s="133"/>
      <c r="AB1048" s="53"/>
      <c r="AC1048" s="53"/>
    </row>
    <row r="1049" spans="15:29" ht="15" customHeight="1" x14ac:dyDescent="0.3">
      <c r="O1049" s="5"/>
      <c r="P1049"/>
      <c r="Q1049" s="345"/>
      <c r="R1049" s="249"/>
      <c r="S1049" s="242"/>
      <c r="T1049" s="130"/>
      <c r="U1049" s="130"/>
      <c r="V1049" s="130"/>
      <c r="W1049" s="130"/>
      <c r="X1049" s="130"/>
      <c r="Y1049" s="131"/>
      <c r="Z1049" s="132"/>
      <c r="AA1049" s="133"/>
      <c r="AB1049" s="53"/>
      <c r="AC1049" s="53"/>
    </row>
    <row r="1050" spans="15:29" ht="15" customHeight="1" x14ac:dyDescent="0.3">
      <c r="O1050" s="5"/>
      <c r="P1050"/>
      <c r="Q1050" s="345"/>
      <c r="R1050" s="249"/>
      <c r="S1050" s="242"/>
      <c r="T1050" s="130"/>
      <c r="U1050" s="130"/>
      <c r="V1050" s="130"/>
      <c r="W1050" s="130"/>
      <c r="X1050" s="130"/>
      <c r="Y1050" s="131"/>
      <c r="Z1050" s="132"/>
      <c r="AA1050" s="133"/>
      <c r="AB1050" s="53"/>
      <c r="AC1050" s="53"/>
    </row>
    <row r="1051" spans="15:29" ht="15" customHeight="1" x14ac:dyDescent="0.3">
      <c r="O1051" s="5"/>
      <c r="P1051"/>
      <c r="Q1051" s="345"/>
      <c r="R1051" s="249"/>
      <c r="S1051" s="242"/>
      <c r="T1051" s="130"/>
      <c r="U1051" s="130"/>
      <c r="V1051" s="130"/>
      <c r="W1051" s="130"/>
      <c r="X1051" s="130"/>
      <c r="Y1051" s="131"/>
      <c r="Z1051" s="132"/>
      <c r="AA1051" s="133"/>
      <c r="AB1051" s="53"/>
      <c r="AC1051" s="53"/>
    </row>
    <row r="1052" spans="15:29" ht="15" customHeight="1" x14ac:dyDescent="0.3">
      <c r="O1052" s="5"/>
      <c r="P1052"/>
      <c r="Q1052" s="345"/>
      <c r="R1052" s="249"/>
      <c r="S1052" s="242"/>
      <c r="T1052" s="130"/>
      <c r="U1052" s="130"/>
      <c r="V1052" s="130"/>
      <c r="W1052" s="130"/>
      <c r="X1052" s="130"/>
      <c r="Y1052" s="131"/>
      <c r="Z1052" s="132"/>
      <c r="AA1052" s="133"/>
      <c r="AB1052" s="53"/>
      <c r="AC1052" s="53"/>
    </row>
    <row r="1053" spans="15:29" ht="15" customHeight="1" x14ac:dyDescent="0.3">
      <c r="O1053" s="5"/>
      <c r="P1053"/>
      <c r="Q1053" s="345"/>
      <c r="R1053" s="249"/>
      <c r="S1053" s="242"/>
      <c r="T1053" s="130"/>
      <c r="U1053" s="130"/>
      <c r="V1053" s="130"/>
      <c r="W1053" s="130"/>
      <c r="X1053" s="130"/>
      <c r="Y1053" s="131"/>
      <c r="Z1053" s="132"/>
      <c r="AA1053" s="133"/>
      <c r="AB1053" s="53"/>
      <c r="AC1053" s="53"/>
    </row>
    <row r="1054" spans="15:29" ht="15" customHeight="1" x14ac:dyDescent="0.3">
      <c r="O1054" s="5"/>
      <c r="P1054"/>
      <c r="Q1054" s="345"/>
      <c r="R1054" s="249"/>
      <c r="S1054" s="242"/>
      <c r="T1054" s="130"/>
      <c r="U1054" s="130"/>
      <c r="V1054" s="130"/>
      <c r="W1054" s="130"/>
      <c r="X1054" s="130"/>
      <c r="Y1054" s="131"/>
      <c r="Z1054" s="132"/>
      <c r="AA1054" s="133"/>
      <c r="AB1054" s="53"/>
      <c r="AC1054" s="53"/>
    </row>
    <row r="1055" spans="15:29" ht="15" customHeight="1" x14ac:dyDescent="0.3">
      <c r="O1055" s="5"/>
      <c r="P1055"/>
      <c r="Q1055" s="345"/>
      <c r="R1055" s="249"/>
      <c r="S1055" s="242"/>
      <c r="T1055" s="130"/>
      <c r="U1055" s="130"/>
      <c r="V1055" s="130"/>
      <c r="W1055" s="130"/>
      <c r="X1055" s="130"/>
      <c r="Y1055" s="131"/>
      <c r="Z1055" s="132"/>
      <c r="AA1055" s="133"/>
      <c r="AB1055" s="53"/>
      <c r="AC1055" s="53"/>
    </row>
    <row r="1056" spans="15:29" ht="15" customHeight="1" x14ac:dyDescent="0.3">
      <c r="O1056" s="5"/>
      <c r="P1056"/>
      <c r="Q1056" s="345"/>
      <c r="R1056" s="249"/>
      <c r="S1056" s="242"/>
      <c r="T1056" s="130"/>
      <c r="U1056" s="130"/>
      <c r="V1056" s="130"/>
      <c r="W1056" s="130"/>
      <c r="X1056" s="130"/>
      <c r="Y1056" s="131"/>
      <c r="Z1056" s="132"/>
      <c r="AA1056" s="133"/>
      <c r="AB1056" s="53"/>
      <c r="AC1056" s="53"/>
    </row>
    <row r="1057" spans="15:29" ht="15" customHeight="1" x14ac:dyDescent="0.3">
      <c r="O1057" s="5"/>
      <c r="P1057"/>
      <c r="Q1057" s="345"/>
      <c r="R1057" s="249"/>
      <c r="S1057" s="242"/>
      <c r="T1057" s="130"/>
      <c r="U1057" s="130"/>
      <c r="V1057" s="130"/>
      <c r="W1057" s="130"/>
      <c r="X1057" s="130"/>
      <c r="Y1057" s="131"/>
      <c r="Z1057" s="132"/>
      <c r="AA1057" s="133"/>
      <c r="AB1057" s="53"/>
      <c r="AC1057" s="53"/>
    </row>
    <row r="1058" spans="15:29" ht="15" customHeight="1" x14ac:dyDescent="0.3">
      <c r="O1058" s="5"/>
      <c r="P1058"/>
      <c r="Q1058" s="345"/>
      <c r="R1058" s="249"/>
      <c r="S1058" s="242"/>
      <c r="T1058" s="130"/>
      <c r="U1058" s="130"/>
      <c r="V1058" s="130"/>
      <c r="W1058" s="130"/>
      <c r="X1058" s="130"/>
      <c r="Y1058" s="131"/>
      <c r="Z1058" s="132"/>
      <c r="AA1058" s="133"/>
      <c r="AB1058" s="53"/>
      <c r="AC1058" s="53"/>
    </row>
    <row r="1059" spans="15:29" ht="15" customHeight="1" x14ac:dyDescent="0.3">
      <c r="O1059" s="5"/>
      <c r="P1059"/>
      <c r="Q1059" s="345"/>
      <c r="R1059" s="249"/>
      <c r="S1059" s="242"/>
      <c r="T1059" s="130"/>
      <c r="U1059" s="130"/>
      <c r="V1059" s="130"/>
      <c r="W1059" s="130"/>
      <c r="X1059" s="130"/>
      <c r="Y1059" s="131"/>
      <c r="Z1059" s="132"/>
      <c r="AA1059" s="133"/>
      <c r="AB1059" s="53"/>
      <c r="AC1059" s="53"/>
    </row>
    <row r="1060" spans="15:29" ht="15" customHeight="1" x14ac:dyDescent="0.3">
      <c r="O1060" s="5"/>
      <c r="P1060"/>
      <c r="Q1060" s="345"/>
      <c r="R1060" s="249"/>
      <c r="S1060" s="242"/>
      <c r="T1060" s="130"/>
      <c r="U1060" s="130"/>
      <c r="V1060" s="130"/>
      <c r="W1060" s="130"/>
      <c r="X1060" s="130"/>
      <c r="Y1060" s="131"/>
      <c r="Z1060" s="132"/>
      <c r="AA1060" s="133"/>
      <c r="AB1060" s="53"/>
      <c r="AC1060" s="53"/>
    </row>
    <row r="1061" spans="15:29" ht="15" customHeight="1" x14ac:dyDescent="0.3">
      <c r="O1061" s="5"/>
      <c r="P1061"/>
      <c r="Q1061" s="345"/>
      <c r="R1061" s="249"/>
      <c r="S1061" s="242"/>
      <c r="T1061" s="130"/>
      <c r="U1061" s="130"/>
      <c r="V1061" s="130"/>
      <c r="W1061" s="130"/>
      <c r="X1061" s="130"/>
      <c r="Y1061" s="131"/>
      <c r="Z1061" s="132"/>
      <c r="AA1061" s="133"/>
      <c r="AB1061" s="53"/>
      <c r="AC1061" s="53"/>
    </row>
    <row r="1062" spans="15:29" ht="15" customHeight="1" x14ac:dyDescent="0.3">
      <c r="O1062" s="5"/>
      <c r="P1062"/>
      <c r="Q1062" s="345"/>
      <c r="R1062" s="249"/>
      <c r="S1062" s="41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</row>
    <row r="1063" spans="15:29" ht="15" customHeight="1" x14ac:dyDescent="0.3">
      <c r="O1063" s="5"/>
      <c r="P1063"/>
      <c r="Q1063" s="345"/>
      <c r="R1063" s="249"/>
      <c r="S1063" s="41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</row>
    <row r="1064" spans="15:29" ht="15" customHeight="1" x14ac:dyDescent="0.3">
      <c r="O1064" s="5"/>
      <c r="P1064"/>
      <c r="Q1064" s="345"/>
      <c r="R1064" s="249"/>
      <c r="S1064" s="41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</row>
    <row r="1065" spans="15:29" ht="15" customHeight="1" x14ac:dyDescent="0.3">
      <c r="O1065" s="5"/>
      <c r="P1065"/>
      <c r="Q1065" s="345"/>
      <c r="R1065" s="249"/>
      <c r="S1065" s="41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</row>
    <row r="1066" spans="15:29" ht="15" customHeight="1" x14ac:dyDescent="0.3">
      <c r="O1066" s="5"/>
      <c r="P1066"/>
      <c r="Q1066" s="345"/>
      <c r="R1066" s="249"/>
      <c r="S1066" s="41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</row>
    <row r="1067" spans="15:29" ht="15" customHeight="1" x14ac:dyDescent="0.3">
      <c r="O1067" s="5"/>
      <c r="P1067"/>
      <c r="Q1067" s="345"/>
      <c r="R1067" s="249"/>
      <c r="S1067" s="41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</row>
    <row r="1068" spans="15:29" ht="15" customHeight="1" x14ac:dyDescent="0.3">
      <c r="O1068" s="5"/>
      <c r="P1068"/>
      <c r="Q1068" s="345"/>
      <c r="R1068" s="249"/>
      <c r="S1068" s="41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</row>
    <row r="1069" spans="15:29" ht="15" customHeight="1" x14ac:dyDescent="0.3">
      <c r="O1069" s="5"/>
      <c r="P1069"/>
      <c r="Q1069" s="345"/>
      <c r="R1069" s="249"/>
      <c r="S1069" s="242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</row>
    <row r="1070" spans="15:29" ht="15" customHeight="1" x14ac:dyDescent="0.3">
      <c r="O1070" s="5"/>
      <c r="P1070"/>
      <c r="Q1070" s="345"/>
      <c r="R1070" s="249"/>
      <c r="S1070" s="242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</row>
    <row r="1071" spans="15:29" ht="15" customHeight="1" x14ac:dyDescent="0.3">
      <c r="O1071" s="5"/>
      <c r="P1071"/>
      <c r="Q1071" s="345"/>
      <c r="R1071" s="249"/>
      <c r="S1071" s="242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</row>
    <row r="1072" spans="15:29" ht="15" customHeight="1" x14ac:dyDescent="0.3">
      <c r="O1072" s="5"/>
      <c r="P1072"/>
      <c r="Q1072" s="345"/>
      <c r="R1072" s="249"/>
      <c r="S1072" s="242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</row>
    <row r="1073" spans="1:29" ht="15" customHeight="1" x14ac:dyDescent="0.3">
      <c r="O1073" s="5"/>
      <c r="P1073"/>
      <c r="Q1073"/>
      <c r="R1073" s="249"/>
      <c r="S1073" s="242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</row>
    <row r="1074" spans="1:29" ht="15" customHeight="1" x14ac:dyDescent="0.3">
      <c r="O1074" s="5"/>
      <c r="P1074"/>
      <c r="Q1074"/>
      <c r="R1074" s="249"/>
      <c r="S1074" s="242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</row>
    <row r="1075" spans="1:29" ht="15" customHeight="1" x14ac:dyDescent="0.3">
      <c r="O1075" s="5"/>
      <c r="P1075"/>
      <c r="Q1075"/>
      <c r="R1075" s="249"/>
      <c r="S1075" s="242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</row>
    <row r="1076" spans="1:29" ht="15" customHeight="1" x14ac:dyDescent="0.3">
      <c r="O1076" s="5"/>
      <c r="P1076"/>
      <c r="Q1076"/>
      <c r="R1076" s="249"/>
      <c r="S1076" s="242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</row>
    <row r="1077" spans="1:29" ht="15" customHeight="1" x14ac:dyDescent="0.3">
      <c r="O1077" s="5"/>
      <c r="P1077"/>
      <c r="Q1077"/>
      <c r="R1077" s="249"/>
      <c r="S1077" s="242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</row>
    <row r="1078" spans="1:29" ht="15" customHeight="1" x14ac:dyDescent="0.3">
      <c r="O1078" s="5"/>
      <c r="P1078"/>
      <c r="Q1078"/>
      <c r="R1078" s="249"/>
      <c r="S1078" s="242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</row>
    <row r="1079" spans="1:29" ht="15" customHeight="1" x14ac:dyDescent="0.3">
      <c r="O1079" s="5"/>
      <c r="P1079"/>
      <c r="Q1079"/>
      <c r="R1079" s="249"/>
      <c r="S1079" s="242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</row>
    <row r="1080" spans="1:29" ht="15" customHeight="1" x14ac:dyDescent="0.3">
      <c r="O1080" s="5"/>
      <c r="P1080"/>
      <c r="Q1080"/>
      <c r="R1080" s="249"/>
      <c r="S1080" s="242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</row>
    <row r="1081" spans="1:29" ht="15" customHeight="1" x14ac:dyDescent="0.3">
      <c r="O1081" s="5"/>
      <c r="P1081"/>
      <c r="Q1081"/>
      <c r="R1081" s="249"/>
      <c r="S1081" s="242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</row>
    <row r="1082" spans="1:29" ht="15" customHeight="1" x14ac:dyDescent="0.3">
      <c r="A1082" s="492"/>
      <c r="B1082" s="492"/>
      <c r="C1082" s="492"/>
      <c r="D1082" s="492"/>
      <c r="E1082" s="492"/>
      <c r="F1082" s="492"/>
      <c r="G1082" s="492"/>
      <c r="H1082" s="492"/>
      <c r="I1082" s="492"/>
      <c r="J1082" s="492"/>
      <c r="K1082" s="492"/>
      <c r="L1082" s="492"/>
      <c r="M1082" s="492"/>
      <c r="N1082" s="492"/>
      <c r="O1082" s="5"/>
      <c r="P1082"/>
      <c r="Q1082"/>
      <c r="R1082" s="249"/>
      <c r="S1082" s="242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</row>
    <row r="1083" spans="1:29" ht="15" customHeight="1" x14ac:dyDescent="0.3">
      <c r="A1083" s="492"/>
      <c r="B1083" s="492"/>
      <c r="C1083" s="492"/>
      <c r="D1083" s="492"/>
      <c r="E1083" s="492"/>
      <c r="F1083" s="492"/>
      <c r="G1083" s="492"/>
      <c r="H1083" s="492"/>
      <c r="I1083" s="492"/>
      <c r="J1083" s="492"/>
      <c r="K1083" s="492"/>
      <c r="L1083" s="492"/>
      <c r="M1083" s="492"/>
      <c r="N1083" s="492"/>
      <c r="O1083" s="5"/>
      <c r="P1083"/>
      <c r="Q1083"/>
      <c r="R1083" s="249"/>
      <c r="S1083" s="242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</row>
    <row r="1084" spans="1:29" ht="15" customHeight="1" x14ac:dyDescent="0.3">
      <c r="A1084" s="492"/>
      <c r="B1084" s="492"/>
      <c r="C1084" s="492"/>
      <c r="D1084" s="492"/>
      <c r="E1084" s="492"/>
      <c r="F1084" s="492"/>
      <c r="G1084" s="492"/>
      <c r="H1084" s="492"/>
      <c r="I1084" s="492"/>
      <c r="J1084" s="492"/>
      <c r="K1084" s="492"/>
      <c r="L1084" s="492"/>
      <c r="M1084" s="492"/>
      <c r="N1084" s="492"/>
      <c r="O1084" s="5"/>
      <c r="P1084"/>
      <c r="Q1084"/>
      <c r="R1084" s="249"/>
      <c r="S1084" s="242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</row>
    <row r="1085" spans="1:29" ht="15" customHeight="1" x14ac:dyDescent="0.3">
      <c r="A1085" s="492"/>
      <c r="B1085" s="492"/>
      <c r="C1085" s="492"/>
      <c r="D1085" s="492"/>
      <c r="E1085" s="492"/>
      <c r="F1085" s="492"/>
      <c r="G1085" s="492"/>
      <c r="H1085" s="492"/>
      <c r="I1085" s="492"/>
      <c r="J1085" s="492"/>
      <c r="K1085" s="492"/>
      <c r="L1085" s="492"/>
      <c r="M1085" s="492"/>
      <c r="N1085" s="492"/>
      <c r="O1085" s="5"/>
      <c r="P1085"/>
      <c r="Q1085"/>
      <c r="R1085" s="249"/>
      <c r="S1085" s="242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</row>
    <row r="1086" spans="1:29" ht="15" customHeight="1" x14ac:dyDescent="0.3">
      <c r="A1086" s="492"/>
      <c r="B1086" s="492"/>
      <c r="C1086" s="492"/>
      <c r="D1086" s="492"/>
      <c r="E1086" s="492"/>
      <c r="F1086" s="492"/>
      <c r="G1086" s="492"/>
      <c r="H1086" s="492"/>
      <c r="I1086" s="492"/>
      <c r="J1086" s="492"/>
      <c r="K1086" s="492"/>
      <c r="L1086" s="492"/>
      <c r="M1086" s="492"/>
      <c r="N1086" s="492"/>
      <c r="O1086" s="5"/>
      <c r="P1086"/>
      <c r="Q1086"/>
      <c r="R1086" s="249"/>
      <c r="S1086" s="242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</row>
    <row r="1087" spans="1:29" ht="15" customHeight="1" x14ac:dyDescent="0.3">
      <c r="O1087" s="492"/>
      <c r="P1087" s="492"/>
      <c r="Q1087"/>
      <c r="R1087" s="249"/>
      <c r="S1087" s="242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</row>
    <row r="1088" spans="1:29" ht="15" customHeight="1" x14ac:dyDescent="0.3">
      <c r="O1088" s="492"/>
      <c r="P1088" s="492"/>
      <c r="Q1088"/>
      <c r="R1088" s="249"/>
      <c r="S1088" s="242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</row>
    <row r="1089" spans="1:29" ht="15" customHeight="1" x14ac:dyDescent="0.3">
      <c r="O1089" s="492"/>
      <c r="P1089" s="492"/>
      <c r="Q1089"/>
      <c r="R1089" s="249"/>
      <c r="S1089" s="242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</row>
    <row r="1090" spans="1:29" ht="15" customHeight="1" x14ac:dyDescent="0.3">
      <c r="O1090" s="492"/>
      <c r="P1090" s="492"/>
      <c r="Q1090"/>
      <c r="R1090" s="249"/>
      <c r="S1090" s="242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</row>
    <row r="1091" spans="1:29" ht="15" customHeight="1" x14ac:dyDescent="0.3">
      <c r="O1091" s="492"/>
      <c r="P1091" s="492"/>
      <c r="Q1091"/>
      <c r="R1091" s="249"/>
      <c r="S1091" s="242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</row>
    <row r="1092" spans="1:29" ht="15" customHeight="1" x14ac:dyDescent="0.3">
      <c r="A1092" s="492"/>
      <c r="B1092" s="492"/>
      <c r="C1092" s="492"/>
      <c r="D1092" s="492"/>
      <c r="E1092" s="492"/>
      <c r="F1092" s="492"/>
      <c r="G1092" s="492"/>
      <c r="H1092" s="492"/>
      <c r="I1092" s="492"/>
      <c r="J1092" s="492"/>
      <c r="K1092" s="492"/>
      <c r="L1092" s="492"/>
      <c r="M1092" s="492"/>
      <c r="N1092" s="492"/>
      <c r="O1092" s="492"/>
      <c r="P1092" s="492"/>
      <c r="Q1092"/>
      <c r="R1092" s="249"/>
      <c r="S1092" s="242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</row>
    <row r="1093" spans="1:29" ht="15" customHeight="1" x14ac:dyDescent="0.3">
      <c r="A1093" s="492"/>
      <c r="B1093" s="492"/>
      <c r="C1093" s="492"/>
      <c r="D1093" s="492"/>
      <c r="E1093" s="492"/>
      <c r="F1093" s="492"/>
      <c r="G1093" s="492"/>
      <c r="H1093" s="492"/>
      <c r="I1093" s="492"/>
      <c r="J1093" s="492"/>
      <c r="K1093" s="492"/>
      <c r="L1093" s="492"/>
      <c r="M1093" s="492"/>
      <c r="N1093" s="492"/>
      <c r="O1093" s="492"/>
      <c r="P1093" s="492"/>
      <c r="Q1093"/>
      <c r="R1093" s="249"/>
      <c r="S1093" s="242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</row>
    <row r="1094" spans="1:29" ht="15" customHeight="1" x14ac:dyDescent="0.3">
      <c r="A1094" s="492"/>
      <c r="B1094" s="492"/>
      <c r="C1094" s="492"/>
      <c r="D1094" s="492"/>
      <c r="E1094" s="492"/>
      <c r="F1094" s="492"/>
      <c r="G1094" s="492"/>
      <c r="H1094" s="492"/>
      <c r="I1094" s="492"/>
      <c r="J1094" s="492"/>
      <c r="K1094" s="492"/>
      <c r="L1094" s="492"/>
      <c r="M1094" s="492"/>
      <c r="N1094" s="492"/>
      <c r="O1094" s="492"/>
      <c r="P1094" s="492"/>
      <c r="Q1094"/>
      <c r="R1094" s="249"/>
      <c r="S1094" s="242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</row>
    <row r="1095" spans="1:29" ht="15" customHeight="1" x14ac:dyDescent="0.3">
      <c r="A1095" s="492"/>
      <c r="B1095" s="492"/>
      <c r="C1095" s="492"/>
      <c r="D1095" s="492"/>
      <c r="E1095" s="492"/>
      <c r="F1095" s="492"/>
      <c r="G1095" s="492"/>
      <c r="H1095" s="492"/>
      <c r="I1095" s="492"/>
      <c r="J1095" s="492"/>
      <c r="K1095" s="492"/>
      <c r="L1095" s="492"/>
      <c r="M1095" s="492"/>
      <c r="N1095" s="492"/>
      <c r="O1095" s="492"/>
      <c r="P1095" s="492"/>
      <c r="Q1095"/>
      <c r="R1095" s="249"/>
      <c r="S1095" s="242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</row>
    <row r="1096" spans="1:29" ht="15" customHeight="1" x14ac:dyDescent="0.3">
      <c r="A1096" s="492"/>
      <c r="B1096" s="492"/>
      <c r="C1096" s="492"/>
      <c r="D1096" s="492"/>
      <c r="E1096" s="492"/>
      <c r="F1096" s="492"/>
      <c r="G1096" s="492"/>
      <c r="H1096" s="492"/>
      <c r="I1096" s="492"/>
      <c r="J1096" s="492"/>
      <c r="K1096" s="492"/>
      <c r="L1096" s="492"/>
      <c r="M1096" s="492"/>
      <c r="N1096" s="492"/>
      <c r="O1096" s="492"/>
      <c r="P1096" s="492"/>
      <c r="Q1096"/>
      <c r="R1096" s="249"/>
      <c r="S1096" s="242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</row>
    <row r="1097" spans="1:29" ht="15" customHeight="1" x14ac:dyDescent="0.3">
      <c r="A1097" s="492"/>
      <c r="B1097" s="492"/>
      <c r="C1097" s="492"/>
      <c r="D1097" s="492"/>
      <c r="E1097" s="492"/>
      <c r="F1097" s="492"/>
      <c r="G1097" s="492"/>
      <c r="H1097" s="492"/>
      <c r="I1097" s="492"/>
      <c r="J1097" s="492"/>
      <c r="K1097" s="492"/>
      <c r="L1097" s="492"/>
      <c r="M1097" s="492"/>
      <c r="N1097" s="492"/>
      <c r="O1097" s="492"/>
      <c r="P1097" s="492"/>
      <c r="Q1097"/>
      <c r="R1097" s="249"/>
      <c r="S1097" s="242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</row>
    <row r="1098" spans="1:29" ht="15" customHeight="1" x14ac:dyDescent="0.3">
      <c r="A1098" s="492"/>
      <c r="B1098" s="492"/>
      <c r="C1098" s="492"/>
      <c r="D1098" s="492"/>
      <c r="E1098" s="492"/>
      <c r="F1098" s="492"/>
      <c r="G1098" s="492"/>
      <c r="H1098" s="492"/>
      <c r="I1098" s="492"/>
      <c r="J1098" s="492"/>
      <c r="K1098" s="492"/>
      <c r="L1098" s="492"/>
      <c r="M1098" s="492"/>
      <c r="N1098" s="492"/>
      <c r="O1098" s="492"/>
      <c r="P1098" s="492"/>
      <c r="Q1098"/>
      <c r="R1098" s="249"/>
      <c r="S1098" s="242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</row>
    <row r="1099" spans="1:29" ht="15" customHeight="1" x14ac:dyDescent="0.3">
      <c r="A1099" s="492"/>
      <c r="B1099" s="492"/>
      <c r="C1099" s="492"/>
      <c r="D1099" s="492"/>
      <c r="E1099" s="492"/>
      <c r="F1099" s="492"/>
      <c r="G1099" s="492"/>
      <c r="H1099" s="492"/>
      <c r="I1099" s="492"/>
      <c r="J1099" s="492"/>
      <c r="K1099" s="492"/>
      <c r="L1099" s="492"/>
      <c r="M1099" s="492"/>
      <c r="N1099" s="492"/>
      <c r="O1099" s="492"/>
      <c r="P1099" s="492"/>
      <c r="Q1099"/>
      <c r="R1099" s="249"/>
      <c r="S1099" s="242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</row>
    <row r="1100" spans="1:29" ht="15" customHeight="1" x14ac:dyDescent="0.3">
      <c r="A1100" s="492"/>
      <c r="B1100" s="492"/>
      <c r="C1100" s="492"/>
      <c r="D1100" s="492"/>
      <c r="E1100" s="492"/>
      <c r="F1100" s="492"/>
      <c r="G1100" s="492"/>
      <c r="H1100" s="492"/>
      <c r="I1100" s="492"/>
      <c r="J1100" s="492"/>
      <c r="K1100" s="492"/>
      <c r="L1100" s="492"/>
      <c r="M1100" s="492"/>
      <c r="N1100" s="492"/>
      <c r="O1100" s="492"/>
      <c r="P1100" s="492"/>
      <c r="Q1100"/>
      <c r="R1100" s="249"/>
      <c r="S1100" s="242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</row>
    <row r="1101" spans="1:29" ht="15" customHeight="1" x14ac:dyDescent="0.3">
      <c r="A1101" s="492"/>
      <c r="B1101" s="492"/>
      <c r="C1101" s="492"/>
      <c r="D1101" s="492"/>
      <c r="E1101" s="492"/>
      <c r="F1101" s="492"/>
      <c r="G1101" s="492"/>
      <c r="H1101" s="492"/>
      <c r="I1101" s="492"/>
      <c r="J1101" s="492"/>
      <c r="K1101" s="492"/>
      <c r="L1101" s="492"/>
      <c r="M1101" s="492"/>
      <c r="N1101" s="492"/>
      <c r="O1101" s="492"/>
      <c r="P1101" s="492"/>
      <c r="Q1101"/>
      <c r="R1101" s="249"/>
      <c r="S1101" s="242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</row>
    <row r="1102" spans="1:29" ht="15" customHeight="1" x14ac:dyDescent="0.3">
      <c r="A1102" s="492"/>
      <c r="B1102" s="492"/>
      <c r="C1102" s="492"/>
      <c r="D1102" s="492"/>
      <c r="E1102" s="492"/>
      <c r="F1102" s="492"/>
      <c r="G1102" s="492"/>
      <c r="H1102" s="492"/>
      <c r="I1102" s="492"/>
      <c r="J1102" s="492"/>
      <c r="K1102" s="492"/>
      <c r="L1102" s="492"/>
      <c r="M1102" s="492"/>
      <c r="N1102" s="492"/>
      <c r="O1102" s="492"/>
      <c r="P1102" s="492"/>
      <c r="Q1102"/>
      <c r="R1102" s="249"/>
      <c r="S1102" s="242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</row>
    <row r="1103" spans="1:29" ht="15" customHeight="1" x14ac:dyDescent="0.3">
      <c r="A1103" s="492"/>
      <c r="B1103" s="492"/>
      <c r="C1103" s="492"/>
      <c r="D1103" s="492"/>
      <c r="E1103" s="492"/>
      <c r="F1103" s="492"/>
      <c r="G1103" s="492"/>
      <c r="H1103" s="492"/>
      <c r="I1103" s="492"/>
      <c r="J1103" s="492"/>
      <c r="K1103" s="492"/>
      <c r="L1103" s="492"/>
      <c r="M1103" s="492"/>
      <c r="N1103" s="492"/>
      <c r="O1103" s="492"/>
      <c r="P1103" s="492"/>
      <c r="Q1103"/>
      <c r="R1103" s="249"/>
      <c r="S1103" s="242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</row>
    <row r="1104" spans="1:29" ht="15" customHeight="1" x14ac:dyDescent="0.3">
      <c r="A1104" s="492"/>
      <c r="B1104" s="492"/>
      <c r="C1104" s="492"/>
      <c r="D1104" s="492"/>
      <c r="E1104" s="492"/>
      <c r="F1104" s="492"/>
      <c r="G1104" s="492"/>
      <c r="H1104" s="492"/>
      <c r="I1104" s="492"/>
      <c r="J1104" s="492"/>
      <c r="K1104" s="492"/>
      <c r="L1104" s="492"/>
      <c r="M1104" s="492"/>
      <c r="N1104" s="492"/>
      <c r="O1104" s="492"/>
      <c r="P1104" s="492"/>
      <c r="Q1104"/>
      <c r="R1104" s="249"/>
      <c r="S1104" s="242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</row>
    <row r="1105" spans="1:29" ht="15" customHeight="1" x14ac:dyDescent="0.3">
      <c r="A1105" s="492"/>
      <c r="B1105" s="492"/>
      <c r="C1105" s="492"/>
      <c r="D1105" s="492"/>
      <c r="E1105" s="492"/>
      <c r="F1105" s="492"/>
      <c r="G1105" s="492"/>
      <c r="H1105" s="492"/>
      <c r="I1105" s="492"/>
      <c r="J1105" s="492"/>
      <c r="K1105" s="492"/>
      <c r="L1105" s="492"/>
      <c r="M1105" s="492"/>
      <c r="N1105" s="492"/>
      <c r="O1105" s="492"/>
      <c r="P1105" s="492"/>
      <c r="Q1105"/>
      <c r="R1105" s="249"/>
      <c r="S1105" s="242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</row>
    <row r="1106" spans="1:29" ht="15" customHeight="1" x14ac:dyDescent="0.3">
      <c r="A1106" s="492"/>
      <c r="B1106" s="492"/>
      <c r="C1106" s="492"/>
      <c r="D1106" s="492"/>
      <c r="E1106" s="492"/>
      <c r="F1106" s="492"/>
      <c r="G1106" s="492"/>
      <c r="H1106" s="492"/>
      <c r="I1106" s="492"/>
      <c r="J1106" s="492"/>
      <c r="K1106" s="492"/>
      <c r="L1106" s="492"/>
      <c r="M1106" s="492"/>
      <c r="N1106" s="492"/>
      <c r="O1106" s="492"/>
      <c r="P1106" s="492"/>
      <c r="Q1106"/>
      <c r="R1106" s="249"/>
      <c r="S1106" s="242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</row>
    <row r="1107" spans="1:29" ht="15" customHeight="1" x14ac:dyDescent="0.3">
      <c r="A1107" s="492"/>
      <c r="B1107" s="492"/>
      <c r="C1107" s="492"/>
      <c r="D1107" s="492"/>
      <c r="E1107" s="492"/>
      <c r="F1107" s="492"/>
      <c r="G1107" s="492"/>
      <c r="H1107" s="492"/>
      <c r="I1107" s="492"/>
      <c r="J1107" s="492"/>
      <c r="K1107" s="492"/>
      <c r="L1107" s="492"/>
      <c r="M1107" s="492"/>
      <c r="N1107" s="492"/>
      <c r="O1107" s="492"/>
      <c r="P1107" s="492"/>
      <c r="Q1107"/>
      <c r="R1107" s="249"/>
      <c r="S1107" s="242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</row>
    <row r="1108" spans="1:29" ht="15" customHeight="1" x14ac:dyDescent="0.3">
      <c r="A1108" s="492"/>
      <c r="B1108" s="492"/>
      <c r="C1108" s="492"/>
      <c r="D1108" s="492"/>
      <c r="E1108" s="492"/>
      <c r="F1108" s="492"/>
      <c r="G1108" s="492"/>
      <c r="H1108" s="492"/>
      <c r="I1108" s="492"/>
      <c r="J1108" s="492"/>
      <c r="K1108" s="492"/>
      <c r="L1108" s="492"/>
      <c r="M1108" s="492"/>
      <c r="N1108" s="492"/>
      <c r="O1108" s="492"/>
      <c r="P1108" s="492"/>
      <c r="Q1108"/>
      <c r="R1108" s="249"/>
      <c r="S1108" s="242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</row>
    <row r="1109" spans="1:29" ht="15" customHeight="1" x14ac:dyDescent="0.3">
      <c r="A1109" s="492"/>
      <c r="B1109" s="492"/>
      <c r="C1109" s="492"/>
      <c r="D1109" s="492"/>
      <c r="E1109" s="492"/>
      <c r="F1109" s="492"/>
      <c r="G1109" s="492"/>
      <c r="H1109" s="492"/>
      <c r="I1109" s="492"/>
      <c r="J1109" s="492"/>
      <c r="K1109" s="492"/>
      <c r="L1109" s="492"/>
      <c r="M1109" s="492"/>
      <c r="N1109" s="492"/>
      <c r="O1109" s="492"/>
      <c r="P1109" s="492"/>
      <c r="Q1109"/>
      <c r="R1109" s="249"/>
      <c r="S1109" s="242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</row>
    <row r="1110" spans="1:29" ht="15" customHeight="1" x14ac:dyDescent="0.3">
      <c r="A1110" s="492"/>
      <c r="B1110" s="492"/>
      <c r="C1110" s="492"/>
      <c r="D1110" s="492"/>
      <c r="E1110" s="492"/>
      <c r="F1110" s="492"/>
      <c r="G1110" s="492"/>
      <c r="H1110" s="492"/>
      <c r="I1110" s="492"/>
      <c r="J1110" s="492"/>
      <c r="K1110" s="492"/>
      <c r="L1110" s="492"/>
      <c r="M1110" s="492"/>
      <c r="N1110" s="492"/>
      <c r="O1110" s="492"/>
      <c r="P1110" s="492"/>
      <c r="Q1110"/>
      <c r="R1110" s="249"/>
      <c r="S1110" s="41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</row>
    <row r="1111" spans="1:29" ht="15" customHeight="1" x14ac:dyDescent="0.3">
      <c r="A1111" s="492"/>
      <c r="B1111" s="492"/>
      <c r="C1111" s="492"/>
      <c r="D1111" s="492"/>
      <c r="E1111" s="492"/>
      <c r="F1111" s="492"/>
      <c r="G1111" s="492"/>
      <c r="H1111" s="492"/>
      <c r="I1111" s="492"/>
      <c r="J1111" s="492"/>
      <c r="K1111" s="492"/>
      <c r="L1111" s="492"/>
      <c r="M1111" s="492"/>
      <c r="N1111" s="492"/>
      <c r="O1111" s="492"/>
      <c r="P1111" s="492"/>
      <c r="Q1111"/>
      <c r="R1111" s="249"/>
      <c r="S1111" s="41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</row>
    <row r="1112" spans="1:29" ht="15" customHeight="1" x14ac:dyDescent="0.3">
      <c r="A1112" s="492"/>
      <c r="B1112" s="492"/>
      <c r="C1112" s="492"/>
      <c r="D1112" s="492"/>
      <c r="E1112" s="492"/>
      <c r="F1112" s="492"/>
      <c r="G1112" s="492"/>
      <c r="H1112" s="492"/>
      <c r="I1112" s="492"/>
      <c r="J1112" s="492"/>
      <c r="K1112" s="492"/>
      <c r="L1112" s="492"/>
      <c r="M1112" s="492"/>
      <c r="N1112" s="492"/>
      <c r="O1112" s="492"/>
      <c r="P1112" s="492"/>
      <c r="Q1112"/>
      <c r="R1112" s="472"/>
      <c r="S1112" s="129"/>
      <c r="T1112" s="129"/>
      <c r="U1112" s="129"/>
      <c r="V1112" s="129"/>
      <c r="W1112" s="129"/>
      <c r="X1112" s="129"/>
      <c r="Y1112" s="129"/>
      <c r="Z1112" s="129"/>
      <c r="AA1112" s="24"/>
      <c r="AB1112" s="24"/>
      <c r="AC1112" s="24"/>
    </row>
    <row r="1113" spans="1:29" ht="15" customHeight="1" x14ac:dyDescent="0.3">
      <c r="A1113" s="492"/>
      <c r="B1113" s="492"/>
      <c r="C1113" s="492"/>
      <c r="D1113" s="492"/>
      <c r="E1113" s="492"/>
      <c r="F1113" s="492"/>
      <c r="G1113" s="492"/>
      <c r="H1113" s="492"/>
      <c r="I1113" s="492"/>
      <c r="J1113" s="492"/>
      <c r="K1113" s="492"/>
      <c r="L1113" s="492"/>
      <c r="M1113" s="492"/>
      <c r="N1113" s="492"/>
      <c r="O1113" s="492"/>
      <c r="P1113" s="492"/>
      <c r="Q1113"/>
      <c r="R1113" s="472"/>
      <c r="S1113" s="129"/>
      <c r="T1113" s="129"/>
      <c r="U1113" s="129"/>
      <c r="V1113" s="129"/>
      <c r="W1113" s="129"/>
      <c r="X1113" s="129"/>
      <c r="Y1113" s="129"/>
      <c r="Z1113" s="129"/>
      <c r="AA1113" s="24"/>
      <c r="AB1113" s="24"/>
      <c r="AC1113" s="24"/>
    </row>
    <row r="1114" spans="1:29" ht="15" customHeight="1" x14ac:dyDescent="0.3">
      <c r="A1114" s="492"/>
      <c r="B1114" s="492"/>
      <c r="C1114" s="492"/>
      <c r="D1114" s="492"/>
      <c r="E1114" s="492"/>
      <c r="F1114" s="492"/>
      <c r="G1114" s="492"/>
      <c r="H1114" s="492"/>
      <c r="I1114" s="492"/>
      <c r="J1114" s="492"/>
      <c r="K1114" s="492"/>
      <c r="L1114" s="492"/>
      <c r="M1114" s="492"/>
      <c r="N1114" s="492"/>
      <c r="O1114" s="492"/>
      <c r="P1114" s="492"/>
      <c r="Q1114"/>
      <c r="R1114" s="472"/>
      <c r="S1114" s="129"/>
      <c r="T1114" s="129"/>
      <c r="U1114" s="129"/>
      <c r="V1114" s="129"/>
      <c r="W1114" s="129"/>
      <c r="X1114" s="129"/>
      <c r="Y1114" s="129"/>
      <c r="Z1114" s="129"/>
      <c r="AA1114" s="24"/>
      <c r="AB1114" s="24"/>
      <c r="AC1114" s="24"/>
    </row>
    <row r="1115" spans="1:29" ht="15" customHeight="1" x14ac:dyDescent="0.3">
      <c r="A1115" s="492"/>
      <c r="B1115" s="492"/>
      <c r="C1115" s="492"/>
      <c r="D1115" s="492"/>
      <c r="E1115" s="492"/>
      <c r="F1115" s="492"/>
      <c r="G1115" s="492"/>
      <c r="H1115" s="492"/>
      <c r="I1115" s="492"/>
      <c r="J1115" s="492"/>
      <c r="K1115" s="492"/>
      <c r="L1115" s="492"/>
      <c r="M1115" s="492"/>
      <c r="N1115" s="492"/>
      <c r="O1115" s="492"/>
      <c r="P1115" s="492"/>
      <c r="Q1115"/>
      <c r="R1115" s="471"/>
      <c r="S1115" s="4"/>
      <c r="T1115" s="4"/>
      <c r="U1115" s="4"/>
      <c r="V1115" s="4"/>
      <c r="W1115" s="4"/>
      <c r="X1115" s="4"/>
      <c r="Y1115" s="4"/>
      <c r="Z1115" s="4"/>
    </row>
    <row r="1116" spans="1:29" ht="15" customHeight="1" x14ac:dyDescent="0.3">
      <c r="A1116" s="492"/>
      <c r="B1116" s="492"/>
      <c r="C1116" s="492"/>
      <c r="D1116" s="492"/>
      <c r="E1116" s="492"/>
      <c r="F1116" s="492"/>
      <c r="G1116" s="492"/>
      <c r="H1116" s="492"/>
      <c r="I1116" s="492"/>
      <c r="J1116" s="492"/>
      <c r="K1116" s="492"/>
      <c r="L1116" s="492"/>
      <c r="M1116" s="492"/>
      <c r="N1116" s="492"/>
      <c r="O1116" s="492"/>
      <c r="P1116" s="492"/>
      <c r="Q1116"/>
      <c r="R1116" s="471"/>
      <c r="S1116" s="4"/>
      <c r="T1116" s="4"/>
      <c r="U1116" s="4"/>
      <c r="V1116" s="4"/>
      <c r="W1116" s="4"/>
      <c r="X1116" s="4"/>
      <c r="Y1116" s="4"/>
      <c r="Z1116" s="4"/>
    </row>
    <row r="1117" spans="1:29" ht="15" customHeight="1" x14ac:dyDescent="0.3">
      <c r="A1117" s="492"/>
      <c r="B1117" s="492"/>
      <c r="C1117" s="492"/>
      <c r="D1117" s="492"/>
      <c r="E1117" s="492"/>
      <c r="F1117" s="492"/>
      <c r="G1117" s="492"/>
      <c r="H1117" s="492"/>
      <c r="I1117" s="492"/>
      <c r="J1117" s="492"/>
      <c r="K1117" s="492"/>
      <c r="L1117" s="492"/>
      <c r="M1117" s="492"/>
      <c r="N1117" s="492"/>
      <c r="O1117" s="492"/>
      <c r="P1117" s="492"/>
      <c r="Q1117"/>
      <c r="R1117" s="471"/>
      <c r="S1117" s="4"/>
      <c r="T1117" s="4"/>
      <c r="U1117" s="4"/>
      <c r="V1117" s="4"/>
      <c r="W1117" s="4"/>
      <c r="X1117" s="4"/>
      <c r="Y1117" s="4"/>
      <c r="Z1117" s="4"/>
    </row>
    <row r="1118" spans="1:29" ht="15" customHeight="1" x14ac:dyDescent="0.3">
      <c r="A1118" s="492"/>
      <c r="B1118" s="492"/>
      <c r="C1118" s="492"/>
      <c r="D1118" s="492"/>
      <c r="E1118" s="492"/>
      <c r="F1118" s="492"/>
      <c r="G1118" s="492"/>
      <c r="H1118" s="492"/>
      <c r="I1118" s="492"/>
      <c r="J1118" s="492"/>
      <c r="K1118" s="492"/>
      <c r="L1118" s="492"/>
      <c r="M1118" s="492"/>
      <c r="N1118" s="492"/>
      <c r="O1118" s="492"/>
      <c r="P1118" s="492"/>
      <c r="Q1118"/>
      <c r="R1118" s="471"/>
      <c r="S1118" s="4"/>
      <c r="T1118" s="4"/>
      <c r="U1118" s="4"/>
      <c r="V1118" s="4"/>
      <c r="W1118" s="4"/>
      <c r="X1118" s="4"/>
      <c r="Y1118" s="4"/>
      <c r="Z1118" s="4"/>
    </row>
    <row r="1119" spans="1:29" ht="15" customHeight="1" x14ac:dyDescent="0.3">
      <c r="A1119" s="492"/>
      <c r="B1119" s="492"/>
      <c r="C1119" s="492"/>
      <c r="D1119" s="492"/>
      <c r="E1119" s="492"/>
      <c r="F1119" s="492"/>
      <c r="G1119" s="492"/>
      <c r="H1119" s="492"/>
      <c r="I1119" s="492"/>
      <c r="J1119" s="492"/>
      <c r="K1119" s="492"/>
      <c r="L1119" s="492"/>
      <c r="M1119" s="492"/>
      <c r="N1119" s="492"/>
      <c r="O1119" s="492"/>
      <c r="P1119" s="492"/>
      <c r="Q1119"/>
      <c r="R1119" s="471"/>
      <c r="S1119" s="4"/>
      <c r="T1119" s="4"/>
      <c r="U1119" s="4"/>
      <c r="V1119" s="4"/>
      <c r="W1119" s="4"/>
      <c r="X1119" s="4"/>
      <c r="Y1119" s="4"/>
      <c r="Z1119" s="4"/>
    </row>
    <row r="1120" spans="1:29" ht="15" customHeight="1" x14ac:dyDescent="0.3">
      <c r="A1120" s="492"/>
      <c r="B1120" s="492"/>
      <c r="C1120" s="492"/>
      <c r="D1120" s="492"/>
      <c r="E1120" s="492"/>
      <c r="F1120" s="492"/>
      <c r="G1120" s="492"/>
      <c r="H1120" s="492"/>
      <c r="I1120" s="492"/>
      <c r="J1120" s="492"/>
      <c r="K1120" s="492"/>
      <c r="L1120" s="492"/>
      <c r="M1120" s="492"/>
      <c r="N1120" s="492"/>
      <c r="O1120" s="492"/>
      <c r="P1120" s="492"/>
      <c r="Q1120"/>
      <c r="R1120" s="471"/>
      <c r="S1120" s="4"/>
      <c r="T1120" s="4"/>
      <c r="U1120" s="4"/>
      <c r="V1120" s="4"/>
      <c r="W1120" s="4"/>
      <c r="X1120" s="4"/>
      <c r="Y1120" s="4"/>
      <c r="Z1120" s="4"/>
    </row>
    <row r="1121" spans="1:26" ht="15" customHeight="1" x14ac:dyDescent="0.3">
      <c r="A1121" s="492"/>
      <c r="B1121" s="492"/>
      <c r="C1121" s="492"/>
      <c r="D1121" s="492"/>
      <c r="E1121" s="492"/>
      <c r="F1121" s="492"/>
      <c r="G1121" s="492"/>
      <c r="H1121" s="492"/>
      <c r="I1121" s="492"/>
      <c r="J1121" s="492"/>
      <c r="K1121" s="492"/>
      <c r="L1121" s="492"/>
      <c r="M1121" s="492"/>
      <c r="N1121" s="492"/>
      <c r="O1121" s="492"/>
      <c r="P1121" s="492"/>
      <c r="Q1121"/>
      <c r="R1121" s="471"/>
      <c r="S1121" s="4"/>
      <c r="T1121" s="4"/>
      <c r="U1121" s="4"/>
      <c r="V1121" s="4"/>
      <c r="W1121" s="4"/>
      <c r="X1121" s="4"/>
      <c r="Y1121" s="4"/>
      <c r="Z1121" s="4"/>
    </row>
    <row r="1122" spans="1:26" ht="15" customHeight="1" x14ac:dyDescent="0.3">
      <c r="A1122" s="492"/>
      <c r="B1122" s="492"/>
      <c r="C1122" s="492"/>
      <c r="D1122" s="492"/>
      <c r="E1122" s="492"/>
      <c r="F1122" s="492"/>
      <c r="G1122" s="492"/>
      <c r="H1122" s="492"/>
      <c r="I1122" s="492"/>
      <c r="J1122" s="492"/>
      <c r="K1122" s="492"/>
      <c r="L1122" s="492"/>
      <c r="M1122" s="492"/>
      <c r="N1122" s="492"/>
      <c r="O1122" s="492"/>
      <c r="P1122" s="492"/>
      <c r="Q1122"/>
      <c r="R1122" s="471"/>
      <c r="S1122" s="4"/>
      <c r="T1122" s="4"/>
      <c r="U1122" s="4"/>
      <c r="V1122" s="4"/>
      <c r="W1122" s="4"/>
      <c r="X1122" s="4"/>
      <c r="Y1122" s="4"/>
      <c r="Z1122" s="4"/>
    </row>
    <row r="1123" spans="1:26" ht="15" customHeight="1" x14ac:dyDescent="0.3">
      <c r="A1123" s="492"/>
      <c r="B1123" s="492"/>
      <c r="C1123" s="492"/>
      <c r="D1123" s="492"/>
      <c r="E1123" s="492"/>
      <c r="F1123" s="492"/>
      <c r="G1123" s="492"/>
      <c r="H1123" s="492"/>
      <c r="I1123" s="492"/>
      <c r="J1123" s="492"/>
      <c r="K1123" s="492"/>
      <c r="L1123" s="492"/>
      <c r="M1123" s="492"/>
      <c r="N1123" s="492"/>
      <c r="O1123" s="492"/>
      <c r="P1123" s="492"/>
      <c r="Q1123"/>
      <c r="R1123" s="471"/>
      <c r="S1123" s="4"/>
      <c r="T1123" s="4"/>
      <c r="U1123" s="4"/>
      <c r="V1123" s="4"/>
      <c r="W1123" s="4"/>
      <c r="X1123" s="4"/>
      <c r="Y1123" s="4"/>
      <c r="Z1123" s="4"/>
    </row>
    <row r="1124" spans="1:26" ht="15" customHeight="1" x14ac:dyDescent="0.3">
      <c r="A1124" s="492"/>
      <c r="B1124" s="492"/>
      <c r="C1124" s="492"/>
      <c r="D1124" s="492"/>
      <c r="E1124" s="492"/>
      <c r="F1124" s="492"/>
      <c r="G1124" s="492"/>
      <c r="H1124" s="492"/>
      <c r="I1124" s="492"/>
      <c r="J1124" s="492"/>
      <c r="K1124" s="492"/>
      <c r="L1124" s="492"/>
      <c r="M1124" s="492"/>
      <c r="N1124" s="492"/>
      <c r="O1124" s="492"/>
      <c r="P1124" s="492"/>
      <c r="Q1124"/>
      <c r="R1124" s="471"/>
      <c r="S1124" s="4"/>
      <c r="T1124" s="4"/>
      <c r="U1124" s="4"/>
      <c r="V1124" s="4"/>
      <c r="W1124" s="4"/>
      <c r="X1124" s="4"/>
      <c r="Y1124" s="4"/>
      <c r="Z1124" s="4"/>
    </row>
    <row r="1125" spans="1:26" ht="15" customHeight="1" x14ac:dyDescent="0.3">
      <c r="A1125" s="492"/>
      <c r="B1125" s="492"/>
      <c r="C1125" s="492"/>
      <c r="D1125" s="492"/>
      <c r="E1125" s="492"/>
      <c r="F1125" s="492"/>
      <c r="G1125" s="492"/>
      <c r="H1125" s="492"/>
      <c r="I1125" s="492"/>
      <c r="J1125" s="492"/>
      <c r="K1125" s="492"/>
      <c r="L1125" s="492"/>
      <c r="M1125" s="492"/>
      <c r="N1125" s="492"/>
      <c r="O1125" s="492"/>
      <c r="P1125" s="492"/>
      <c r="Q1125"/>
      <c r="R1125" s="471"/>
      <c r="S1125" s="4"/>
      <c r="T1125" s="4"/>
      <c r="U1125" s="4"/>
      <c r="V1125" s="4"/>
      <c r="W1125" s="4"/>
      <c r="X1125" s="4"/>
      <c r="Y1125" s="4"/>
      <c r="Z1125" s="4"/>
    </row>
    <row r="1126" spans="1:26" ht="15" customHeight="1" x14ac:dyDescent="0.3">
      <c r="A1126" s="492"/>
      <c r="B1126" s="492"/>
      <c r="C1126" s="492"/>
      <c r="D1126" s="492"/>
      <c r="E1126" s="492"/>
      <c r="F1126" s="492"/>
      <c r="G1126" s="492"/>
      <c r="H1126" s="492"/>
      <c r="I1126" s="492"/>
      <c r="J1126" s="492"/>
      <c r="K1126" s="492"/>
      <c r="L1126" s="492"/>
      <c r="M1126" s="492"/>
      <c r="N1126" s="492"/>
      <c r="O1126" s="492"/>
      <c r="P1126" s="492"/>
      <c r="Q1126"/>
      <c r="R1126" s="471"/>
      <c r="S1126" s="4"/>
      <c r="T1126" s="4"/>
      <c r="U1126" s="4"/>
      <c r="V1126" s="4"/>
      <c r="W1126" s="4"/>
      <c r="X1126" s="4"/>
      <c r="Y1126" s="4"/>
      <c r="Z1126" s="4"/>
    </row>
    <row r="1127" spans="1:26" ht="15" customHeight="1" x14ac:dyDescent="0.3">
      <c r="A1127" s="492"/>
      <c r="B1127" s="492"/>
      <c r="C1127" s="492"/>
      <c r="D1127" s="492"/>
      <c r="E1127" s="492"/>
      <c r="F1127" s="492"/>
      <c r="G1127" s="492"/>
      <c r="H1127" s="492"/>
      <c r="I1127" s="492"/>
      <c r="J1127" s="492"/>
      <c r="K1127" s="492"/>
      <c r="L1127" s="492"/>
      <c r="M1127" s="492"/>
      <c r="N1127" s="492"/>
      <c r="O1127" s="492"/>
      <c r="P1127" s="492"/>
      <c r="Q1127"/>
      <c r="R1127" s="471"/>
      <c r="S1127" s="4"/>
      <c r="T1127" s="4"/>
      <c r="U1127" s="4"/>
      <c r="V1127" s="4"/>
      <c r="W1127" s="4"/>
      <c r="X1127" s="4"/>
      <c r="Y1127" s="4"/>
      <c r="Z1127" s="4"/>
    </row>
    <row r="1128" spans="1:26" ht="15" customHeight="1" x14ac:dyDescent="0.3">
      <c r="A1128" s="492"/>
      <c r="B1128" s="492"/>
      <c r="C1128" s="492"/>
      <c r="D1128" s="492"/>
      <c r="E1128" s="492"/>
      <c r="F1128" s="492"/>
      <c r="G1128" s="492"/>
      <c r="H1128" s="492"/>
      <c r="I1128" s="492"/>
      <c r="J1128" s="492"/>
      <c r="K1128" s="492"/>
      <c r="L1128" s="492"/>
      <c r="M1128" s="492"/>
      <c r="N1128" s="492"/>
      <c r="O1128" s="492"/>
      <c r="P1128" s="492"/>
      <c r="Q1128"/>
      <c r="R1128" s="471"/>
      <c r="S1128" s="4"/>
      <c r="T1128" s="4"/>
      <c r="U1128" s="4"/>
      <c r="V1128" s="4"/>
      <c r="W1128" s="4"/>
      <c r="X1128" s="4"/>
      <c r="Y1128" s="4"/>
      <c r="Z1128" s="4"/>
    </row>
    <row r="1129" spans="1:26" ht="15" customHeight="1" x14ac:dyDescent="0.3">
      <c r="A1129" s="492"/>
      <c r="B1129" s="492"/>
      <c r="C1129" s="492"/>
      <c r="D1129" s="492"/>
      <c r="E1129" s="492"/>
      <c r="F1129" s="492"/>
      <c r="G1129" s="492"/>
      <c r="H1129" s="492"/>
      <c r="I1129" s="492"/>
      <c r="J1129" s="492"/>
      <c r="K1129" s="492"/>
      <c r="L1129" s="492"/>
      <c r="M1129" s="492"/>
      <c r="N1129" s="492"/>
      <c r="O1129" s="492"/>
      <c r="P1129" s="492"/>
      <c r="Q1129"/>
      <c r="R1129" s="471"/>
      <c r="S1129" s="4"/>
      <c r="T1129" s="4"/>
      <c r="U1129" s="4"/>
      <c r="V1129" s="4"/>
      <c r="W1129" s="4"/>
      <c r="X1129" s="4"/>
      <c r="Y1129" s="4"/>
      <c r="Z1129" s="4"/>
    </row>
    <row r="1130" spans="1:26" ht="15" customHeight="1" x14ac:dyDescent="0.3">
      <c r="A1130" s="492"/>
      <c r="B1130" s="492"/>
      <c r="C1130" s="492"/>
      <c r="D1130" s="492"/>
      <c r="E1130" s="492"/>
      <c r="F1130" s="492"/>
      <c r="G1130" s="492"/>
      <c r="H1130" s="492"/>
      <c r="I1130" s="492"/>
      <c r="J1130" s="492"/>
      <c r="K1130" s="492"/>
      <c r="L1130" s="492"/>
      <c r="M1130" s="492"/>
      <c r="N1130" s="492"/>
      <c r="O1130" s="492"/>
      <c r="P1130" s="492"/>
      <c r="Q1130"/>
      <c r="R1130" s="471"/>
      <c r="S1130" s="4"/>
      <c r="T1130" s="4"/>
      <c r="U1130" s="4"/>
      <c r="V1130" s="4"/>
      <c r="W1130" s="4"/>
      <c r="X1130" s="4"/>
      <c r="Y1130" s="4"/>
      <c r="Z1130" s="4"/>
    </row>
    <row r="1131" spans="1:26" ht="15" customHeight="1" x14ac:dyDescent="0.3">
      <c r="A1131" s="492"/>
      <c r="B1131" s="492"/>
      <c r="C1131" s="492"/>
      <c r="D1131" s="492"/>
      <c r="E1131" s="492"/>
      <c r="F1131" s="492"/>
      <c r="G1131" s="492"/>
      <c r="H1131" s="492"/>
      <c r="I1131" s="492"/>
      <c r="J1131" s="492"/>
      <c r="K1131" s="492"/>
      <c r="L1131" s="492"/>
      <c r="M1131" s="492"/>
      <c r="N1131" s="492"/>
      <c r="O1131" s="492"/>
      <c r="P1131" s="492"/>
      <c r="Q1131"/>
      <c r="R1131" s="471"/>
      <c r="S1131" s="4"/>
      <c r="T1131" s="4"/>
      <c r="U1131" s="4"/>
      <c r="V1131" s="4"/>
      <c r="W1131" s="4"/>
      <c r="X1131" s="4"/>
      <c r="Y1131" s="4"/>
      <c r="Z1131" s="4"/>
    </row>
    <row r="1132" spans="1:26" ht="15" customHeight="1" x14ac:dyDescent="0.3">
      <c r="A1132" s="492"/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/>
      <c r="O1132" s="492"/>
      <c r="P1132" s="492"/>
      <c r="Q1132"/>
      <c r="R1132" s="471"/>
      <c r="S1132" s="4"/>
      <c r="T1132" s="4"/>
      <c r="U1132" s="4"/>
      <c r="V1132" s="4"/>
      <c r="W1132" s="4"/>
      <c r="X1132" s="4"/>
      <c r="Y1132" s="4"/>
      <c r="Z1132" s="4"/>
    </row>
    <row r="1133" spans="1:26" ht="15" customHeight="1" x14ac:dyDescent="0.3">
      <c r="A1133" s="492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492"/>
      <c r="O1133" s="492"/>
      <c r="P1133" s="492"/>
      <c r="Q1133"/>
      <c r="R1133" s="471"/>
      <c r="S1133" s="4"/>
      <c r="T1133" s="4"/>
      <c r="U1133" s="4"/>
      <c r="V1133" s="4"/>
      <c r="W1133" s="4"/>
      <c r="X1133" s="4"/>
      <c r="Y1133" s="4"/>
      <c r="Z1133" s="4"/>
    </row>
    <row r="1134" spans="1:26" ht="15" customHeight="1" x14ac:dyDescent="0.3">
      <c r="A1134" s="492"/>
      <c r="B1134" s="492"/>
      <c r="C1134" s="492"/>
      <c r="D1134" s="492"/>
      <c r="E1134" s="492"/>
      <c r="F1134" s="492"/>
      <c r="G1134" s="492"/>
      <c r="H1134" s="492"/>
      <c r="I1134" s="492"/>
      <c r="J1134" s="492"/>
      <c r="K1134" s="492"/>
      <c r="L1134" s="492"/>
      <c r="M1134" s="492"/>
      <c r="N1134" s="492"/>
      <c r="O1134" s="492"/>
      <c r="P1134" s="492"/>
      <c r="Q1134"/>
      <c r="R1134" s="471"/>
      <c r="S1134" s="4"/>
      <c r="T1134" s="4"/>
      <c r="U1134" s="4"/>
      <c r="V1134" s="4"/>
      <c r="W1134" s="4"/>
      <c r="X1134" s="4"/>
      <c r="Y1134" s="4"/>
      <c r="Z1134" s="4"/>
    </row>
    <row r="1135" spans="1:26" ht="15" customHeight="1" x14ac:dyDescent="0.3">
      <c r="A1135" s="492"/>
      <c r="B1135" s="492"/>
      <c r="C1135" s="492"/>
      <c r="D1135" s="492"/>
      <c r="E1135" s="492"/>
      <c r="F1135" s="492"/>
      <c r="G1135" s="492"/>
      <c r="H1135" s="492"/>
      <c r="I1135" s="492"/>
      <c r="J1135" s="492"/>
      <c r="K1135" s="492"/>
      <c r="L1135" s="492"/>
      <c r="M1135" s="492"/>
      <c r="N1135" s="492"/>
      <c r="O1135" s="492"/>
      <c r="P1135" s="492"/>
      <c r="Q1135"/>
      <c r="R1135" s="471"/>
      <c r="S1135" s="4"/>
      <c r="T1135" s="4"/>
      <c r="U1135" s="4"/>
      <c r="V1135" s="4"/>
      <c r="W1135" s="4"/>
      <c r="X1135" s="4"/>
      <c r="Y1135" s="4"/>
      <c r="Z1135" s="4"/>
    </row>
    <row r="1136" spans="1:26" ht="15" customHeight="1" x14ac:dyDescent="0.3">
      <c r="A1136" s="492"/>
      <c r="B1136" s="492"/>
      <c r="C1136" s="492"/>
      <c r="D1136" s="492"/>
      <c r="E1136" s="492"/>
      <c r="F1136" s="492"/>
      <c r="G1136" s="492"/>
      <c r="H1136" s="492"/>
      <c r="I1136" s="492"/>
      <c r="J1136" s="492"/>
      <c r="K1136" s="492"/>
      <c r="L1136" s="492"/>
      <c r="M1136" s="492"/>
      <c r="N1136" s="492"/>
      <c r="O1136" s="492"/>
      <c r="P1136" s="492"/>
      <c r="Q1136"/>
      <c r="R1136" s="471"/>
      <c r="S1136" s="4"/>
      <c r="T1136" s="4"/>
      <c r="U1136" s="4"/>
      <c r="V1136" s="4"/>
      <c r="W1136" s="4"/>
      <c r="X1136" s="4"/>
      <c r="Y1136" s="4"/>
      <c r="Z1136" s="4"/>
    </row>
    <row r="1137" spans="1:26" ht="15" customHeight="1" x14ac:dyDescent="0.3">
      <c r="A1137" s="492"/>
      <c r="B1137" s="492"/>
      <c r="C1137" s="492"/>
      <c r="D1137" s="492"/>
      <c r="E1137" s="492"/>
      <c r="F1137" s="492"/>
      <c r="G1137" s="492"/>
      <c r="H1137" s="492"/>
      <c r="I1137" s="492"/>
      <c r="J1137" s="492"/>
      <c r="K1137" s="492"/>
      <c r="L1137" s="492"/>
      <c r="M1137" s="492"/>
      <c r="N1137" s="492"/>
      <c r="O1137" s="492"/>
      <c r="P1137" s="492"/>
      <c r="Q1137"/>
      <c r="R1137" s="471"/>
      <c r="S1137" s="4"/>
      <c r="T1137" s="4"/>
      <c r="U1137" s="4"/>
      <c r="V1137" s="4"/>
      <c r="W1137" s="4"/>
      <c r="X1137" s="4"/>
      <c r="Y1137" s="4"/>
      <c r="Z1137" s="4"/>
    </row>
    <row r="1138" spans="1:26" ht="12" customHeight="1" x14ac:dyDescent="0.3">
      <c r="A1138" s="492"/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492"/>
      <c r="O1138" s="492"/>
      <c r="P1138" s="492"/>
      <c r="Q1138"/>
      <c r="R1138" s="471"/>
      <c r="S1138" s="4"/>
      <c r="T1138" s="4"/>
      <c r="U1138" s="4"/>
      <c r="V1138" s="4"/>
      <c r="W1138" s="4"/>
      <c r="X1138" s="4"/>
      <c r="Y1138" s="4"/>
      <c r="Z1138" s="4"/>
    </row>
    <row r="1139" spans="1:26" ht="15" customHeight="1" x14ac:dyDescent="0.3">
      <c r="A1139" s="492"/>
      <c r="B1139" s="492"/>
      <c r="C1139" s="492"/>
      <c r="D1139" s="492"/>
      <c r="E1139" s="492"/>
      <c r="F1139" s="492"/>
      <c r="G1139" s="492"/>
      <c r="H1139" s="492"/>
      <c r="I1139" s="492"/>
      <c r="J1139" s="492"/>
      <c r="K1139" s="492"/>
      <c r="L1139" s="492"/>
      <c r="M1139" s="492"/>
      <c r="N1139" s="492"/>
      <c r="O1139" s="492"/>
      <c r="P1139" s="492"/>
      <c r="Q1139"/>
      <c r="R1139" s="471"/>
      <c r="S1139" s="4"/>
      <c r="T1139" s="4"/>
      <c r="U1139" s="4"/>
      <c r="V1139" s="4"/>
      <c r="W1139" s="4"/>
      <c r="X1139" s="4"/>
      <c r="Y1139" s="4"/>
      <c r="Z1139" s="4"/>
    </row>
    <row r="1140" spans="1:26" ht="15" customHeight="1" x14ac:dyDescent="0.3">
      <c r="A1140" s="492"/>
      <c r="B1140" s="492"/>
      <c r="C1140" s="492"/>
      <c r="D1140" s="492"/>
      <c r="E1140" s="492"/>
      <c r="F1140" s="492"/>
      <c r="G1140" s="492"/>
      <c r="H1140" s="492"/>
      <c r="I1140" s="492"/>
      <c r="J1140" s="492"/>
      <c r="K1140" s="492"/>
      <c r="L1140" s="492"/>
      <c r="M1140" s="492"/>
      <c r="N1140" s="492"/>
      <c r="O1140" s="492"/>
      <c r="P1140" s="492"/>
      <c r="Q1140"/>
      <c r="R1140" s="471"/>
      <c r="S1140" s="4"/>
      <c r="T1140" s="4"/>
      <c r="U1140" s="4"/>
      <c r="V1140" s="4"/>
      <c r="W1140" s="4"/>
      <c r="X1140" s="4"/>
      <c r="Y1140" s="4"/>
      <c r="Z1140" s="4"/>
    </row>
    <row r="1141" spans="1:26" ht="15" customHeight="1" x14ac:dyDescent="0.3">
      <c r="A1141" s="492"/>
      <c r="B1141" s="492"/>
      <c r="C1141" s="492"/>
      <c r="D1141" s="492"/>
      <c r="E1141" s="492"/>
      <c r="F1141" s="492"/>
      <c r="G1141" s="492"/>
      <c r="H1141" s="492"/>
      <c r="I1141" s="492"/>
      <c r="J1141" s="492"/>
      <c r="K1141" s="492"/>
      <c r="L1141" s="492"/>
      <c r="M1141" s="492"/>
      <c r="N1141" s="492"/>
      <c r="O1141" s="492"/>
      <c r="P1141" s="492"/>
      <c r="Q1141"/>
      <c r="R1141" s="471"/>
      <c r="S1141" s="4"/>
      <c r="T1141" s="4"/>
      <c r="U1141" s="4"/>
      <c r="V1141" s="4"/>
      <c r="W1141" s="4"/>
      <c r="X1141" s="4"/>
      <c r="Y1141" s="4"/>
      <c r="Z1141" s="4"/>
    </row>
    <row r="1142" spans="1:26" ht="15" customHeight="1" x14ac:dyDescent="0.3">
      <c r="A1142" s="492"/>
      <c r="B1142" s="492"/>
      <c r="C1142" s="492"/>
      <c r="D1142" s="492"/>
      <c r="E1142" s="492"/>
      <c r="F1142" s="492"/>
      <c r="G1142" s="492"/>
      <c r="H1142" s="492"/>
      <c r="I1142" s="492"/>
      <c r="J1142" s="492"/>
      <c r="K1142" s="492"/>
      <c r="L1142" s="492"/>
      <c r="M1142" s="492"/>
      <c r="N1142" s="492"/>
      <c r="O1142" s="492"/>
      <c r="P1142" s="492"/>
      <c r="Q1142"/>
      <c r="R1142" s="471"/>
      <c r="S1142" s="4"/>
      <c r="T1142" s="4"/>
      <c r="U1142" s="4"/>
      <c r="V1142" s="4"/>
      <c r="W1142" s="4"/>
      <c r="X1142" s="4"/>
      <c r="Y1142" s="4"/>
      <c r="Z1142" s="4"/>
    </row>
    <row r="1143" spans="1:26" ht="15" customHeight="1" x14ac:dyDescent="0.3">
      <c r="A1143" s="492"/>
      <c r="B1143" s="492"/>
      <c r="C1143" s="492"/>
      <c r="D1143" s="492"/>
      <c r="E1143" s="492"/>
      <c r="F1143" s="492"/>
      <c r="G1143" s="492"/>
      <c r="H1143" s="492"/>
      <c r="I1143" s="492"/>
      <c r="J1143" s="492"/>
      <c r="K1143" s="492"/>
      <c r="L1143" s="492"/>
      <c r="M1143" s="492"/>
      <c r="N1143" s="492"/>
      <c r="O1143" s="492"/>
      <c r="P1143" s="492"/>
      <c r="Q1143"/>
      <c r="R1143" s="471"/>
      <c r="S1143" s="4"/>
      <c r="T1143" s="4"/>
      <c r="U1143" s="4"/>
      <c r="V1143" s="4"/>
      <c r="W1143" s="4"/>
      <c r="X1143" s="4"/>
      <c r="Y1143" s="4"/>
      <c r="Z1143" s="4"/>
    </row>
    <row r="1144" spans="1:26" ht="15" customHeight="1" x14ac:dyDescent="0.3">
      <c r="A1144" s="492"/>
      <c r="B1144" s="492"/>
      <c r="C1144" s="492"/>
      <c r="D1144" s="492"/>
      <c r="E1144" s="492"/>
      <c r="F1144" s="492"/>
      <c r="G1144" s="492"/>
      <c r="H1144" s="492"/>
      <c r="I1144" s="492"/>
      <c r="J1144" s="492"/>
      <c r="K1144" s="492"/>
      <c r="L1144" s="492"/>
      <c r="M1144" s="492"/>
      <c r="N1144" s="492"/>
      <c r="O1144" s="492"/>
      <c r="P1144" s="492"/>
      <c r="Q1144"/>
      <c r="R1144" s="471"/>
      <c r="S1144" s="4"/>
      <c r="T1144" s="4"/>
      <c r="U1144" s="4"/>
      <c r="V1144" s="4"/>
      <c r="W1144" s="4"/>
      <c r="X1144" s="4"/>
      <c r="Y1144" s="4"/>
      <c r="Z1144" s="4"/>
    </row>
    <row r="1145" spans="1:26" ht="15" customHeight="1" x14ac:dyDescent="0.3">
      <c r="A1145" s="492"/>
      <c r="B1145" s="492"/>
      <c r="C1145" s="492"/>
      <c r="D1145" s="492"/>
      <c r="E1145" s="492"/>
      <c r="F1145" s="492"/>
      <c r="G1145" s="492"/>
      <c r="H1145" s="492"/>
      <c r="I1145" s="492"/>
      <c r="J1145" s="492"/>
      <c r="K1145" s="492"/>
      <c r="L1145" s="492"/>
      <c r="M1145" s="492"/>
      <c r="N1145" s="492"/>
      <c r="O1145" s="492"/>
      <c r="P1145" s="492"/>
      <c r="Q1145"/>
      <c r="R1145" s="471"/>
      <c r="S1145" s="4"/>
      <c r="T1145" s="4"/>
      <c r="U1145" s="4"/>
      <c r="V1145" s="4"/>
      <c r="W1145" s="4"/>
      <c r="X1145" s="4"/>
      <c r="Y1145" s="4"/>
      <c r="Z1145" s="4"/>
    </row>
    <row r="1146" spans="1:26" ht="15" customHeight="1" x14ac:dyDescent="0.3">
      <c r="A1146" s="492"/>
      <c r="B1146" s="492"/>
      <c r="C1146" s="492"/>
      <c r="D1146" s="492"/>
      <c r="E1146" s="492"/>
      <c r="F1146" s="492"/>
      <c r="G1146" s="492"/>
      <c r="H1146" s="492"/>
      <c r="I1146" s="492"/>
      <c r="J1146" s="492"/>
      <c r="K1146" s="492"/>
      <c r="L1146" s="492"/>
      <c r="M1146" s="492"/>
      <c r="N1146" s="492"/>
      <c r="O1146" s="492"/>
      <c r="P1146" s="492"/>
      <c r="Q1146"/>
      <c r="R1146" s="471"/>
      <c r="S1146" s="4"/>
      <c r="T1146" s="4"/>
      <c r="U1146" s="4"/>
      <c r="V1146" s="4"/>
      <c r="W1146" s="4"/>
      <c r="X1146" s="4"/>
      <c r="Y1146" s="4"/>
      <c r="Z1146" s="4"/>
    </row>
    <row r="1147" spans="1:26" ht="15" customHeight="1" x14ac:dyDescent="0.3">
      <c r="A1147" s="492"/>
      <c r="B1147" s="492"/>
      <c r="C1147" s="492"/>
      <c r="D1147" s="492"/>
      <c r="E1147" s="492"/>
      <c r="F1147" s="492"/>
      <c r="G1147" s="492"/>
      <c r="H1147" s="492"/>
      <c r="I1147" s="492"/>
      <c r="J1147" s="492"/>
      <c r="K1147" s="492"/>
      <c r="L1147" s="492"/>
      <c r="M1147" s="492"/>
      <c r="N1147" s="492"/>
      <c r="O1147" s="492"/>
      <c r="P1147" s="492"/>
      <c r="Q1147"/>
      <c r="R1147" s="471"/>
      <c r="S1147" s="4"/>
      <c r="T1147" s="4"/>
      <c r="U1147" s="4"/>
      <c r="V1147" s="4"/>
      <c r="W1147" s="4"/>
      <c r="X1147" s="4"/>
      <c r="Y1147" s="4"/>
      <c r="Z1147" s="4"/>
    </row>
    <row r="1148" spans="1:26" ht="15" customHeight="1" x14ac:dyDescent="0.3">
      <c r="A1148" s="492"/>
      <c r="B1148" s="492"/>
      <c r="C1148" s="492"/>
      <c r="D1148" s="492"/>
      <c r="E1148" s="492"/>
      <c r="F1148" s="492"/>
      <c r="G1148" s="492"/>
      <c r="H1148" s="492"/>
      <c r="I1148" s="492"/>
      <c r="J1148" s="492"/>
      <c r="K1148" s="492"/>
      <c r="L1148" s="492"/>
      <c r="M1148" s="492"/>
      <c r="N1148" s="492"/>
      <c r="O1148" s="492"/>
      <c r="P1148" s="492"/>
      <c r="Q1148"/>
      <c r="R1148" s="471"/>
      <c r="S1148" s="4"/>
      <c r="T1148" s="4"/>
      <c r="U1148" s="4"/>
      <c r="V1148" s="4"/>
      <c r="W1148" s="4"/>
      <c r="X1148" s="4"/>
      <c r="Y1148" s="4"/>
      <c r="Z1148" s="4"/>
    </row>
    <row r="1149" spans="1:26" ht="15" customHeight="1" x14ac:dyDescent="0.3">
      <c r="A1149" s="492"/>
      <c r="B1149" s="492"/>
      <c r="C1149" s="492"/>
      <c r="D1149" s="492"/>
      <c r="E1149" s="492"/>
      <c r="F1149" s="492"/>
      <c r="G1149" s="492"/>
      <c r="H1149" s="492"/>
      <c r="I1149" s="492"/>
      <c r="J1149" s="492"/>
      <c r="K1149" s="492"/>
      <c r="L1149" s="492"/>
      <c r="M1149" s="492"/>
      <c r="N1149" s="492"/>
      <c r="O1149" s="492"/>
      <c r="P1149" s="492"/>
      <c r="Q1149"/>
      <c r="R1149" s="471"/>
      <c r="S1149" s="4"/>
      <c r="T1149" s="4"/>
      <c r="U1149" s="4"/>
      <c r="V1149" s="4"/>
      <c r="W1149" s="4"/>
      <c r="X1149" s="4"/>
      <c r="Y1149" s="4"/>
      <c r="Z1149" s="4"/>
    </row>
    <row r="1150" spans="1:26" ht="15" customHeight="1" x14ac:dyDescent="0.3">
      <c r="A1150" s="492"/>
      <c r="B1150" s="492"/>
      <c r="C1150" s="492"/>
      <c r="D1150" s="492"/>
      <c r="E1150" s="492"/>
      <c r="F1150" s="492"/>
      <c r="G1150" s="492"/>
      <c r="H1150" s="492"/>
      <c r="I1150" s="492"/>
      <c r="J1150" s="492"/>
      <c r="K1150" s="492"/>
      <c r="L1150" s="492"/>
      <c r="M1150" s="492"/>
      <c r="N1150" s="492"/>
      <c r="O1150" s="492"/>
      <c r="P1150" s="492"/>
      <c r="Q1150"/>
      <c r="R1150" s="471"/>
      <c r="S1150" s="4"/>
      <c r="T1150" s="4"/>
      <c r="U1150" s="4"/>
      <c r="V1150" s="4"/>
      <c r="W1150" s="4"/>
      <c r="X1150" s="4"/>
      <c r="Y1150" s="4"/>
      <c r="Z1150" s="4"/>
    </row>
    <row r="1151" spans="1:26" ht="15" customHeight="1" x14ac:dyDescent="0.3">
      <c r="A1151" s="492"/>
      <c r="B1151" s="492"/>
      <c r="C1151" s="492"/>
      <c r="D1151" s="492"/>
      <c r="E1151" s="492"/>
      <c r="F1151" s="492"/>
      <c r="G1151" s="492"/>
      <c r="H1151" s="492"/>
      <c r="I1151" s="492"/>
      <c r="J1151" s="492"/>
      <c r="K1151" s="492"/>
      <c r="L1151" s="492"/>
      <c r="M1151" s="492"/>
      <c r="N1151" s="492"/>
      <c r="O1151" s="492"/>
      <c r="P1151" s="492"/>
      <c r="Q1151"/>
      <c r="R1151" s="471"/>
      <c r="S1151" s="4"/>
      <c r="T1151" s="4"/>
      <c r="U1151" s="4"/>
      <c r="V1151" s="4"/>
      <c r="W1151" s="4"/>
      <c r="X1151" s="4"/>
      <c r="Y1151" s="4"/>
      <c r="Z1151" s="4"/>
    </row>
    <row r="1152" spans="1:26" ht="15" customHeight="1" x14ac:dyDescent="0.3">
      <c r="A1152" s="492"/>
      <c r="B1152" s="492"/>
      <c r="C1152" s="492"/>
      <c r="D1152" s="492"/>
      <c r="E1152" s="492"/>
      <c r="F1152" s="492"/>
      <c r="G1152" s="492"/>
      <c r="H1152" s="492"/>
      <c r="I1152" s="492"/>
      <c r="J1152" s="492"/>
      <c r="K1152" s="492"/>
      <c r="L1152" s="492"/>
      <c r="M1152" s="492"/>
      <c r="N1152" s="492"/>
      <c r="O1152" s="492"/>
      <c r="P1152" s="492"/>
      <c r="Q1152"/>
      <c r="R1152" s="471"/>
      <c r="S1152" s="4"/>
      <c r="T1152" s="4"/>
      <c r="U1152" s="4"/>
      <c r="V1152" s="4"/>
      <c r="W1152" s="4"/>
      <c r="X1152" s="4"/>
      <c r="Y1152" s="4"/>
      <c r="Z1152" s="4"/>
    </row>
    <row r="1153" spans="1:26" ht="15" customHeight="1" x14ac:dyDescent="0.3">
      <c r="A1153" s="492"/>
      <c r="B1153" s="492"/>
      <c r="C1153" s="492"/>
      <c r="D1153" s="492"/>
      <c r="E1153" s="492"/>
      <c r="F1153" s="492"/>
      <c r="G1153" s="492"/>
      <c r="H1153" s="492"/>
      <c r="I1153" s="492"/>
      <c r="J1153" s="492"/>
      <c r="K1153" s="492"/>
      <c r="L1153" s="492"/>
      <c r="M1153" s="492"/>
      <c r="N1153" s="492"/>
      <c r="O1153" s="492"/>
      <c r="P1153" s="492"/>
      <c r="Q1153"/>
      <c r="R1153" s="471"/>
      <c r="S1153" s="4"/>
      <c r="T1153" s="4"/>
      <c r="U1153" s="4"/>
      <c r="V1153" s="4"/>
      <c r="W1153" s="4"/>
      <c r="X1153" s="4"/>
      <c r="Y1153" s="4"/>
      <c r="Z1153" s="4"/>
    </row>
    <row r="1154" spans="1:26" ht="15" customHeight="1" x14ac:dyDescent="0.3">
      <c r="A1154" s="492"/>
      <c r="B1154" s="492"/>
      <c r="C1154" s="492"/>
      <c r="D1154" s="492"/>
      <c r="E1154" s="492"/>
      <c r="F1154" s="492"/>
      <c r="G1154" s="492"/>
      <c r="H1154" s="492"/>
      <c r="I1154" s="492"/>
      <c r="J1154" s="492"/>
      <c r="K1154" s="492"/>
      <c r="L1154" s="492"/>
      <c r="M1154" s="492"/>
      <c r="N1154" s="492"/>
      <c r="O1154" s="492"/>
      <c r="P1154" s="492"/>
      <c r="Q1154"/>
      <c r="R1154" s="471"/>
      <c r="S1154" s="4"/>
      <c r="T1154" s="4"/>
      <c r="U1154" s="4"/>
      <c r="V1154" s="4"/>
      <c r="W1154" s="4"/>
      <c r="X1154" s="4"/>
      <c r="Y1154" s="4"/>
      <c r="Z1154" s="4"/>
    </row>
    <row r="1155" spans="1:26" ht="15" customHeight="1" x14ac:dyDescent="0.3">
      <c r="A1155" s="492"/>
      <c r="B1155" s="492"/>
      <c r="C1155" s="492"/>
      <c r="D1155" s="492"/>
      <c r="E1155" s="492"/>
      <c r="F1155" s="492"/>
      <c r="G1155" s="492"/>
      <c r="H1155" s="492"/>
      <c r="I1155" s="492"/>
      <c r="J1155" s="492"/>
      <c r="K1155" s="492"/>
      <c r="L1155" s="492"/>
      <c r="M1155" s="492"/>
      <c r="N1155" s="492"/>
      <c r="O1155" s="492"/>
      <c r="P1155" s="492"/>
      <c r="Q1155"/>
      <c r="R1155" s="471"/>
      <c r="S1155" s="4"/>
      <c r="T1155" s="4"/>
      <c r="U1155" s="4"/>
      <c r="V1155" s="4"/>
      <c r="W1155" s="4"/>
      <c r="X1155" s="4"/>
      <c r="Y1155" s="4"/>
      <c r="Z1155" s="4"/>
    </row>
    <row r="1156" spans="1:26" ht="15" customHeight="1" x14ac:dyDescent="0.3">
      <c r="A1156" s="492"/>
      <c r="B1156" s="492"/>
      <c r="C1156" s="492"/>
      <c r="D1156" s="492"/>
      <c r="E1156" s="492"/>
      <c r="F1156" s="492"/>
      <c r="G1156" s="492"/>
      <c r="H1156" s="492"/>
      <c r="I1156" s="492"/>
      <c r="J1156" s="492"/>
      <c r="K1156" s="492"/>
      <c r="L1156" s="492"/>
      <c r="M1156" s="492"/>
      <c r="N1156" s="492"/>
      <c r="O1156" s="492"/>
      <c r="P1156" s="492"/>
      <c r="Q1156"/>
      <c r="R1156" s="471"/>
      <c r="S1156" s="4"/>
      <c r="T1156" s="4"/>
      <c r="U1156" s="4"/>
      <c r="V1156" s="4"/>
      <c r="W1156" s="4"/>
      <c r="X1156" s="4"/>
      <c r="Y1156" s="4"/>
      <c r="Z1156" s="4"/>
    </row>
    <row r="1157" spans="1:26" ht="15" customHeight="1" x14ac:dyDescent="0.3">
      <c r="A1157" s="492"/>
      <c r="B1157" s="492"/>
      <c r="C1157" s="492"/>
      <c r="D1157" s="492"/>
      <c r="E1157" s="492"/>
      <c r="F1157" s="492"/>
      <c r="G1157" s="492"/>
      <c r="H1157" s="492"/>
      <c r="I1157" s="492"/>
      <c r="J1157" s="492"/>
      <c r="K1157" s="492"/>
      <c r="L1157" s="492"/>
      <c r="M1157" s="492"/>
      <c r="N1157" s="492"/>
      <c r="O1157" s="492"/>
      <c r="P1157" s="492"/>
      <c r="Q1157"/>
      <c r="R1157" s="471"/>
      <c r="S1157" s="4"/>
      <c r="T1157" s="4"/>
      <c r="U1157" s="4"/>
      <c r="V1157" s="4"/>
      <c r="W1157" s="4"/>
      <c r="X1157" s="4"/>
      <c r="Y1157" s="4"/>
      <c r="Z1157" s="4"/>
    </row>
    <row r="1158" spans="1:26" ht="15" customHeight="1" x14ac:dyDescent="0.3">
      <c r="A1158" s="492"/>
      <c r="B1158" s="492"/>
      <c r="C1158" s="492"/>
      <c r="D1158" s="492"/>
      <c r="E1158" s="492"/>
      <c r="F1158" s="492"/>
      <c r="G1158" s="492"/>
      <c r="H1158" s="492"/>
      <c r="I1158" s="492"/>
      <c r="J1158" s="492"/>
      <c r="K1158" s="492"/>
      <c r="L1158" s="492"/>
      <c r="M1158" s="492"/>
      <c r="N1158" s="492"/>
      <c r="O1158" s="492"/>
      <c r="P1158" s="492"/>
      <c r="Q1158"/>
      <c r="R1158" s="471"/>
      <c r="S1158" s="4"/>
      <c r="T1158" s="4"/>
      <c r="U1158" s="4"/>
      <c r="V1158" s="4"/>
      <c r="W1158" s="4"/>
      <c r="X1158" s="4"/>
      <c r="Y1158" s="4"/>
      <c r="Z1158" s="4"/>
    </row>
    <row r="1159" spans="1:26" ht="15" customHeight="1" x14ac:dyDescent="0.3">
      <c r="A1159" s="492"/>
      <c r="B1159" s="492"/>
      <c r="C1159" s="492"/>
      <c r="D1159" s="492"/>
      <c r="E1159" s="492"/>
      <c r="F1159" s="492"/>
      <c r="G1159" s="492"/>
      <c r="H1159" s="492"/>
      <c r="I1159" s="492"/>
      <c r="J1159" s="492"/>
      <c r="K1159" s="492"/>
      <c r="L1159" s="492"/>
      <c r="M1159" s="492"/>
      <c r="N1159" s="492"/>
      <c r="O1159" s="492"/>
      <c r="P1159" s="492"/>
      <c r="Q1159"/>
      <c r="R1159" s="471"/>
      <c r="S1159" s="4"/>
      <c r="T1159" s="4"/>
      <c r="U1159" s="4"/>
      <c r="V1159" s="4"/>
      <c r="W1159" s="4"/>
      <c r="X1159" s="4"/>
      <c r="Y1159" s="4"/>
      <c r="Z1159" s="4"/>
    </row>
    <row r="1160" spans="1:26" ht="15" customHeight="1" x14ac:dyDescent="0.3">
      <c r="A1160" s="492"/>
      <c r="B1160" s="492"/>
      <c r="C1160" s="492"/>
      <c r="D1160" s="492"/>
      <c r="E1160" s="492"/>
      <c r="F1160" s="492"/>
      <c r="G1160" s="492"/>
      <c r="H1160" s="492"/>
      <c r="I1160" s="492"/>
      <c r="J1160" s="492"/>
      <c r="K1160" s="492"/>
      <c r="L1160" s="492"/>
      <c r="M1160" s="492"/>
      <c r="N1160" s="492"/>
      <c r="O1160" s="492"/>
      <c r="P1160" s="492"/>
      <c r="Q1160"/>
      <c r="R1160" s="471"/>
      <c r="S1160" s="4"/>
      <c r="T1160" s="4"/>
      <c r="U1160" s="4"/>
      <c r="V1160" s="4"/>
      <c r="W1160" s="4"/>
      <c r="X1160" s="4"/>
      <c r="Y1160" s="4"/>
      <c r="Z1160" s="4"/>
    </row>
    <row r="1161" spans="1:26" ht="15" customHeight="1" x14ac:dyDescent="0.3">
      <c r="A1161" s="492"/>
      <c r="B1161" s="492"/>
      <c r="C1161" s="492"/>
      <c r="D1161" s="492"/>
      <c r="E1161" s="492"/>
      <c r="F1161" s="492"/>
      <c r="G1161" s="492"/>
      <c r="H1161" s="492"/>
      <c r="I1161" s="492"/>
      <c r="J1161" s="492"/>
      <c r="K1161" s="492"/>
      <c r="L1161" s="492"/>
      <c r="M1161" s="492"/>
      <c r="N1161" s="492"/>
      <c r="O1161" s="492"/>
      <c r="P1161" s="492"/>
      <c r="Q1161"/>
      <c r="R1161" s="471"/>
      <c r="S1161" s="4"/>
      <c r="T1161" s="4"/>
      <c r="U1161" s="4"/>
      <c r="V1161" s="4"/>
      <c r="W1161" s="4"/>
      <c r="X1161" s="4"/>
      <c r="Y1161" s="4"/>
      <c r="Z1161" s="4"/>
    </row>
    <row r="1162" spans="1:26" ht="15" customHeight="1" x14ac:dyDescent="0.3">
      <c r="A1162" s="492"/>
      <c r="B1162" s="492"/>
      <c r="C1162" s="492"/>
      <c r="D1162" s="492"/>
      <c r="E1162" s="492"/>
      <c r="F1162" s="492"/>
      <c r="G1162" s="492"/>
      <c r="H1162" s="492"/>
      <c r="I1162" s="492"/>
      <c r="J1162" s="492"/>
      <c r="K1162" s="492"/>
      <c r="L1162" s="492"/>
      <c r="M1162" s="492"/>
      <c r="N1162" s="492"/>
      <c r="O1162" s="492"/>
      <c r="P1162" s="492"/>
      <c r="Q1162"/>
      <c r="R1162" s="471"/>
      <c r="S1162" s="4"/>
      <c r="T1162" s="4"/>
      <c r="U1162" s="4"/>
      <c r="V1162" s="4"/>
      <c r="W1162" s="4"/>
      <c r="X1162" s="4"/>
      <c r="Y1162" s="4"/>
      <c r="Z1162" s="4"/>
    </row>
    <row r="1163" spans="1:26" ht="15" customHeight="1" x14ac:dyDescent="0.3">
      <c r="A1163" s="492"/>
      <c r="B1163" s="492"/>
      <c r="C1163" s="492"/>
      <c r="D1163" s="492"/>
      <c r="E1163" s="492"/>
      <c r="F1163" s="492"/>
      <c r="G1163" s="492"/>
      <c r="H1163" s="492"/>
      <c r="I1163" s="492"/>
      <c r="J1163" s="492"/>
      <c r="K1163" s="492"/>
      <c r="L1163" s="492"/>
      <c r="M1163" s="492"/>
      <c r="N1163" s="492"/>
      <c r="O1163" s="492"/>
      <c r="P1163" s="492"/>
      <c r="Q1163"/>
      <c r="R1163" s="471"/>
      <c r="S1163" s="4"/>
      <c r="T1163" s="4"/>
      <c r="U1163" s="4"/>
      <c r="V1163" s="4"/>
      <c r="W1163" s="4"/>
      <c r="X1163" s="4"/>
      <c r="Y1163" s="4"/>
      <c r="Z1163" s="4"/>
    </row>
    <row r="1164" spans="1:26" ht="15" customHeight="1" x14ac:dyDescent="0.3">
      <c r="A1164" s="492"/>
      <c r="B1164" s="492"/>
      <c r="C1164" s="492"/>
      <c r="D1164" s="492"/>
      <c r="E1164" s="492"/>
      <c r="F1164" s="492"/>
      <c r="G1164" s="492"/>
      <c r="H1164" s="492"/>
      <c r="I1164" s="492"/>
      <c r="J1164" s="492"/>
      <c r="K1164" s="492"/>
      <c r="L1164" s="492"/>
      <c r="M1164" s="492"/>
      <c r="N1164" s="492"/>
      <c r="O1164" s="492"/>
      <c r="P1164" s="492"/>
      <c r="Q1164"/>
      <c r="R1164" s="471"/>
      <c r="S1164" s="4"/>
      <c r="T1164" s="4"/>
      <c r="U1164" s="4"/>
      <c r="V1164" s="4"/>
      <c r="W1164" s="4"/>
      <c r="X1164" s="4"/>
      <c r="Y1164" s="4"/>
      <c r="Z1164" s="4"/>
    </row>
    <row r="1165" spans="1:26" ht="15" customHeight="1" x14ac:dyDescent="0.3">
      <c r="A1165" s="492"/>
      <c r="B1165" s="492"/>
      <c r="C1165" s="492"/>
      <c r="D1165" s="492"/>
      <c r="E1165" s="492"/>
      <c r="F1165" s="492"/>
      <c r="G1165" s="492"/>
      <c r="H1165" s="492"/>
      <c r="I1165" s="492"/>
      <c r="J1165" s="492"/>
      <c r="K1165" s="492"/>
      <c r="L1165" s="492"/>
      <c r="M1165" s="492"/>
      <c r="N1165" s="492"/>
      <c r="O1165" s="492"/>
      <c r="P1165" s="492"/>
      <c r="Q1165"/>
      <c r="R1165" s="471"/>
      <c r="S1165" s="4"/>
      <c r="T1165" s="4"/>
      <c r="U1165" s="4"/>
      <c r="V1165" s="4"/>
      <c r="W1165" s="4"/>
      <c r="X1165" s="4"/>
      <c r="Y1165" s="4"/>
      <c r="Z1165" s="4"/>
    </row>
    <row r="1166" spans="1:26" ht="15" customHeight="1" x14ac:dyDescent="0.3">
      <c r="A1166" s="492"/>
      <c r="B1166" s="492"/>
      <c r="C1166" s="492"/>
      <c r="D1166" s="492"/>
      <c r="E1166" s="492"/>
      <c r="F1166" s="492"/>
      <c r="G1166" s="492"/>
      <c r="H1166" s="492"/>
      <c r="I1166" s="492"/>
      <c r="J1166" s="492"/>
      <c r="K1166" s="492"/>
      <c r="L1166" s="492"/>
      <c r="M1166" s="492"/>
      <c r="N1166" s="492"/>
      <c r="O1166" s="492"/>
      <c r="P1166" s="492"/>
      <c r="Q1166"/>
      <c r="R1166" s="471"/>
      <c r="S1166" s="4"/>
      <c r="T1166" s="4"/>
      <c r="U1166" s="4"/>
      <c r="V1166" s="4"/>
      <c r="W1166" s="4"/>
      <c r="X1166" s="4"/>
      <c r="Y1166" s="4"/>
      <c r="Z1166" s="4"/>
    </row>
    <row r="1167" spans="1:26" ht="15" customHeight="1" x14ac:dyDescent="0.3">
      <c r="A1167" s="492"/>
      <c r="B1167" s="492"/>
      <c r="C1167" s="492"/>
      <c r="D1167" s="492"/>
      <c r="E1167" s="492"/>
      <c r="F1167" s="492"/>
      <c r="G1167" s="492"/>
      <c r="H1167" s="492"/>
      <c r="I1167" s="492"/>
      <c r="J1167" s="492"/>
      <c r="K1167" s="492"/>
      <c r="L1167" s="492"/>
      <c r="M1167" s="492"/>
      <c r="N1167" s="492"/>
      <c r="O1167" s="492"/>
      <c r="P1167" s="492"/>
      <c r="Q1167"/>
      <c r="R1167" s="471"/>
      <c r="S1167" s="4"/>
      <c r="T1167" s="4"/>
      <c r="U1167" s="4"/>
      <c r="V1167" s="4"/>
      <c r="W1167" s="4"/>
      <c r="X1167" s="4"/>
      <c r="Y1167" s="4"/>
      <c r="Z1167" s="4"/>
    </row>
    <row r="1168" spans="1:26" ht="15" customHeight="1" x14ac:dyDescent="0.3">
      <c r="A1168" s="492"/>
      <c r="B1168" s="492"/>
      <c r="C1168" s="492"/>
      <c r="D1168" s="492"/>
      <c r="E1168" s="492"/>
      <c r="F1168" s="492"/>
      <c r="G1168" s="492"/>
      <c r="H1168" s="492"/>
      <c r="I1168" s="492"/>
      <c r="J1168" s="492"/>
      <c r="K1168" s="492"/>
      <c r="L1168" s="492"/>
      <c r="M1168" s="492"/>
      <c r="N1168" s="492"/>
      <c r="O1168" s="492"/>
      <c r="P1168" s="492"/>
      <c r="Q1168"/>
      <c r="R1168" s="471"/>
      <c r="S1168" s="4"/>
      <c r="T1168" s="4"/>
      <c r="U1168" s="4"/>
      <c r="V1168" s="4"/>
      <c r="W1168" s="4"/>
      <c r="X1168" s="4"/>
      <c r="Y1168" s="4"/>
      <c r="Z1168" s="4"/>
    </row>
    <row r="1169" spans="1:26" ht="15" customHeight="1" x14ac:dyDescent="0.3">
      <c r="A1169" s="492"/>
      <c r="B1169" s="492"/>
      <c r="C1169" s="492"/>
      <c r="D1169" s="492"/>
      <c r="E1169" s="492"/>
      <c r="F1169" s="492"/>
      <c r="G1169" s="492"/>
      <c r="H1169" s="492"/>
      <c r="I1169" s="492"/>
      <c r="J1169" s="492"/>
      <c r="K1169" s="492"/>
      <c r="L1169" s="492"/>
      <c r="M1169" s="492"/>
      <c r="N1169" s="492"/>
      <c r="O1169" s="492"/>
      <c r="P1169" s="492"/>
      <c r="Q1169"/>
      <c r="R1169" s="471"/>
      <c r="S1169" s="4"/>
      <c r="T1169" s="4"/>
      <c r="U1169" s="4"/>
      <c r="V1169" s="4"/>
      <c r="W1169" s="4"/>
      <c r="X1169" s="4"/>
      <c r="Y1169" s="4"/>
      <c r="Z1169" s="4"/>
    </row>
    <row r="1170" spans="1:26" ht="15" customHeight="1" x14ac:dyDescent="0.3">
      <c r="A1170" s="492"/>
      <c r="B1170" s="492"/>
      <c r="C1170" s="492"/>
      <c r="D1170" s="492"/>
      <c r="E1170" s="492"/>
      <c r="F1170" s="492"/>
      <c r="G1170" s="492"/>
      <c r="H1170" s="492"/>
      <c r="I1170" s="492"/>
      <c r="J1170" s="492"/>
      <c r="K1170" s="492"/>
      <c r="L1170" s="492"/>
      <c r="M1170" s="492"/>
      <c r="N1170" s="492"/>
      <c r="O1170" s="492"/>
      <c r="P1170" s="492"/>
      <c r="Q1170"/>
      <c r="R1170" s="471"/>
      <c r="S1170" s="4"/>
      <c r="T1170" s="4"/>
      <c r="U1170" s="4"/>
      <c r="V1170" s="4"/>
      <c r="W1170" s="4"/>
      <c r="X1170" s="4"/>
      <c r="Y1170" s="4"/>
      <c r="Z1170" s="4"/>
    </row>
    <row r="1171" spans="1:26" ht="15" customHeight="1" x14ac:dyDescent="0.3">
      <c r="A1171" s="492"/>
      <c r="B1171" s="492"/>
      <c r="C1171" s="492"/>
      <c r="D1171" s="492"/>
      <c r="E1171" s="492"/>
      <c r="F1171" s="492"/>
      <c r="G1171" s="492"/>
      <c r="H1171" s="492"/>
      <c r="I1171" s="492"/>
      <c r="J1171" s="492"/>
      <c r="K1171" s="492"/>
      <c r="L1171" s="492"/>
      <c r="M1171" s="492"/>
      <c r="N1171" s="492"/>
      <c r="O1171" s="492"/>
      <c r="P1171" s="492"/>
      <c r="Q1171"/>
      <c r="R1171" s="471"/>
      <c r="S1171" s="4"/>
      <c r="T1171" s="4"/>
      <c r="U1171" s="4"/>
      <c r="V1171" s="4"/>
      <c r="W1171" s="4"/>
      <c r="X1171" s="4"/>
      <c r="Y1171" s="4"/>
      <c r="Z1171" s="4"/>
    </row>
    <row r="1172" spans="1:26" ht="15" customHeight="1" x14ac:dyDescent="0.3">
      <c r="A1172" s="492"/>
      <c r="B1172" s="492"/>
      <c r="C1172" s="492"/>
      <c r="D1172" s="492"/>
      <c r="E1172" s="492"/>
      <c r="F1172" s="492"/>
      <c r="G1172" s="492"/>
      <c r="H1172" s="492"/>
      <c r="I1172" s="492"/>
      <c r="J1172" s="492"/>
      <c r="K1172" s="492"/>
      <c r="L1172" s="492"/>
      <c r="M1172" s="492"/>
      <c r="N1172" s="492"/>
      <c r="O1172" s="492"/>
      <c r="P1172" s="492"/>
      <c r="Q1172"/>
      <c r="R1172" s="471"/>
      <c r="S1172" s="4"/>
      <c r="T1172" s="4"/>
      <c r="U1172" s="4"/>
      <c r="V1172" s="4"/>
      <c r="W1172" s="4"/>
      <c r="X1172" s="4"/>
      <c r="Y1172" s="4"/>
      <c r="Z1172" s="4"/>
    </row>
    <row r="1173" spans="1:26" ht="15" customHeight="1" x14ac:dyDescent="0.3">
      <c r="A1173" s="492"/>
      <c r="B1173" s="492"/>
      <c r="C1173" s="492"/>
      <c r="D1173" s="492"/>
      <c r="E1173" s="492"/>
      <c r="F1173" s="492"/>
      <c r="G1173" s="492"/>
      <c r="H1173" s="492"/>
      <c r="I1173" s="492"/>
      <c r="J1173" s="492"/>
      <c r="K1173" s="492"/>
      <c r="L1173" s="492"/>
      <c r="M1173" s="492"/>
      <c r="N1173" s="492"/>
      <c r="O1173" s="492"/>
      <c r="P1173" s="492"/>
      <c r="Q1173"/>
      <c r="R1173" s="471"/>
      <c r="S1173" s="4"/>
      <c r="T1173" s="4"/>
      <c r="U1173" s="4"/>
      <c r="V1173" s="4"/>
      <c r="W1173" s="4"/>
      <c r="X1173" s="4"/>
      <c r="Y1173" s="4"/>
      <c r="Z1173" s="4"/>
    </row>
    <row r="1174" spans="1:26" ht="15" customHeight="1" x14ac:dyDescent="0.3">
      <c r="A1174" s="492"/>
      <c r="B1174" s="492"/>
      <c r="C1174" s="492"/>
      <c r="D1174" s="492"/>
      <c r="E1174" s="492"/>
      <c r="F1174" s="492"/>
      <c r="G1174" s="492"/>
      <c r="H1174" s="492"/>
      <c r="I1174" s="492"/>
      <c r="J1174" s="492"/>
      <c r="K1174" s="492"/>
      <c r="L1174" s="492"/>
      <c r="M1174" s="492"/>
      <c r="N1174" s="492"/>
      <c r="O1174" s="492"/>
      <c r="P1174" s="492"/>
      <c r="Q1174"/>
      <c r="R1174" s="471"/>
      <c r="S1174" s="4"/>
      <c r="T1174" s="4"/>
      <c r="U1174" s="4"/>
      <c r="V1174" s="4"/>
      <c r="W1174" s="4"/>
      <c r="X1174" s="4"/>
      <c r="Y1174" s="4"/>
      <c r="Z1174" s="4"/>
    </row>
    <row r="1175" spans="1:26" ht="15" customHeight="1" x14ac:dyDescent="0.3">
      <c r="A1175" s="492"/>
      <c r="B1175" s="492"/>
      <c r="C1175" s="492"/>
      <c r="D1175" s="492"/>
      <c r="E1175" s="492"/>
      <c r="F1175" s="492"/>
      <c r="G1175" s="492"/>
      <c r="H1175" s="492"/>
      <c r="I1175" s="492"/>
      <c r="J1175" s="492"/>
      <c r="K1175" s="492"/>
      <c r="L1175" s="492"/>
      <c r="M1175" s="492"/>
      <c r="N1175" s="492"/>
      <c r="O1175" s="492"/>
      <c r="P1175" s="492"/>
      <c r="Q1175"/>
      <c r="R1175" s="471"/>
      <c r="S1175" s="4"/>
      <c r="T1175" s="4"/>
      <c r="U1175" s="4"/>
      <c r="V1175" s="4"/>
      <c r="W1175" s="4"/>
      <c r="X1175" s="4"/>
      <c r="Y1175" s="4"/>
      <c r="Z1175" s="4"/>
    </row>
    <row r="1176" spans="1:26" ht="15" customHeight="1" x14ac:dyDescent="0.3">
      <c r="A1176" s="492"/>
      <c r="B1176" s="492"/>
      <c r="C1176" s="492"/>
      <c r="D1176" s="492"/>
      <c r="E1176" s="492"/>
      <c r="F1176" s="492"/>
      <c r="G1176" s="492"/>
      <c r="H1176" s="492"/>
      <c r="I1176" s="492"/>
      <c r="J1176" s="492"/>
      <c r="K1176" s="492"/>
      <c r="L1176" s="492"/>
      <c r="M1176" s="492"/>
      <c r="N1176" s="492"/>
      <c r="O1176" s="492"/>
      <c r="P1176" s="492"/>
      <c r="Q1176"/>
      <c r="R1176" s="471"/>
      <c r="S1176" s="4"/>
      <c r="T1176" s="4"/>
      <c r="U1176" s="4"/>
      <c r="V1176" s="4"/>
      <c r="W1176" s="4"/>
      <c r="X1176" s="4"/>
      <c r="Y1176" s="4"/>
      <c r="Z1176" s="4"/>
    </row>
    <row r="1177" spans="1:26" ht="15" customHeight="1" x14ac:dyDescent="0.3">
      <c r="A1177" s="492"/>
      <c r="B1177" s="492"/>
      <c r="C1177" s="492"/>
      <c r="D1177" s="492"/>
      <c r="E1177" s="492"/>
      <c r="F1177" s="492"/>
      <c r="G1177" s="492"/>
      <c r="H1177" s="492"/>
      <c r="I1177" s="492"/>
      <c r="J1177" s="492"/>
      <c r="K1177" s="492"/>
      <c r="L1177" s="492"/>
      <c r="M1177" s="492"/>
      <c r="N1177" s="492"/>
      <c r="O1177" s="492"/>
      <c r="P1177" s="492"/>
      <c r="Q1177"/>
      <c r="R1177" s="471"/>
      <c r="S1177" s="4"/>
      <c r="T1177" s="4"/>
      <c r="U1177" s="4"/>
      <c r="V1177" s="4"/>
      <c r="W1177" s="4"/>
      <c r="X1177" s="4"/>
      <c r="Y1177" s="4"/>
      <c r="Z1177" s="4"/>
    </row>
    <row r="1178" spans="1:26" ht="15" customHeight="1" x14ac:dyDescent="0.3">
      <c r="A1178" s="492"/>
      <c r="B1178" s="492"/>
      <c r="C1178" s="492"/>
      <c r="D1178" s="492"/>
      <c r="E1178" s="492"/>
      <c r="F1178" s="492"/>
      <c r="G1178" s="492"/>
      <c r="H1178" s="492"/>
      <c r="I1178" s="492"/>
      <c r="J1178" s="492"/>
      <c r="K1178" s="492"/>
      <c r="L1178" s="492"/>
      <c r="M1178" s="492"/>
      <c r="N1178" s="492"/>
      <c r="O1178" s="492"/>
      <c r="P1178" s="492"/>
      <c r="Q1178"/>
      <c r="R1178" s="471"/>
      <c r="S1178" s="4"/>
      <c r="T1178" s="4"/>
      <c r="U1178" s="4"/>
      <c r="V1178" s="4"/>
      <c r="W1178" s="4"/>
      <c r="X1178" s="4"/>
      <c r="Y1178" s="4"/>
      <c r="Z1178" s="4"/>
    </row>
    <row r="1179" spans="1:26" ht="15" customHeight="1" x14ac:dyDescent="0.3">
      <c r="A1179" s="492"/>
      <c r="B1179" s="492"/>
      <c r="C1179" s="492"/>
      <c r="D1179" s="492"/>
      <c r="E1179" s="492"/>
      <c r="F1179" s="492"/>
      <c r="G1179" s="492"/>
      <c r="H1179" s="492"/>
      <c r="I1179" s="492"/>
      <c r="J1179" s="492"/>
      <c r="K1179" s="492"/>
      <c r="L1179" s="492"/>
      <c r="M1179" s="492"/>
      <c r="N1179" s="492"/>
      <c r="O1179" s="492"/>
      <c r="P1179" s="492"/>
      <c r="Q1179"/>
      <c r="R1179" s="471"/>
      <c r="S1179" s="4"/>
      <c r="T1179" s="4"/>
      <c r="U1179" s="4"/>
      <c r="V1179" s="4"/>
      <c r="W1179" s="4"/>
      <c r="X1179" s="4"/>
      <c r="Y1179" s="4"/>
      <c r="Z1179" s="4"/>
    </row>
    <row r="1180" spans="1:26" ht="15" customHeight="1" x14ac:dyDescent="0.3">
      <c r="A1180" s="492"/>
      <c r="B1180" s="492"/>
      <c r="C1180" s="492"/>
      <c r="D1180" s="492"/>
      <c r="E1180" s="492"/>
      <c r="F1180" s="492"/>
      <c r="G1180" s="492"/>
      <c r="H1180" s="492"/>
      <c r="I1180" s="492"/>
      <c r="J1180" s="492"/>
      <c r="K1180" s="492"/>
      <c r="L1180" s="492"/>
      <c r="M1180" s="492"/>
      <c r="N1180" s="492"/>
      <c r="O1180" s="492"/>
      <c r="P1180" s="492"/>
      <c r="Q1180"/>
      <c r="R1180" s="471"/>
      <c r="S1180" s="4"/>
      <c r="T1180" s="4"/>
      <c r="U1180" s="4"/>
      <c r="V1180" s="4"/>
      <c r="W1180" s="4"/>
      <c r="X1180" s="4"/>
      <c r="Y1180" s="4"/>
      <c r="Z1180" s="4"/>
    </row>
    <row r="1181" spans="1:26" ht="15" customHeight="1" x14ac:dyDescent="0.3">
      <c r="A1181" s="492"/>
      <c r="B1181" s="492"/>
      <c r="C1181" s="492"/>
      <c r="D1181" s="492"/>
      <c r="E1181" s="492"/>
      <c r="F1181" s="492"/>
      <c r="G1181" s="492"/>
      <c r="H1181" s="492"/>
      <c r="I1181" s="492"/>
      <c r="J1181" s="492"/>
      <c r="K1181" s="492"/>
      <c r="L1181" s="492"/>
      <c r="M1181" s="492"/>
      <c r="N1181" s="492"/>
      <c r="O1181" s="492"/>
      <c r="P1181" s="492"/>
      <c r="Q1181"/>
      <c r="R1181" s="471"/>
      <c r="S1181" s="4"/>
      <c r="T1181" s="4"/>
      <c r="U1181" s="4"/>
      <c r="V1181" s="4"/>
      <c r="W1181" s="4"/>
      <c r="X1181" s="4"/>
      <c r="Y1181" s="4"/>
      <c r="Z1181" s="4"/>
    </row>
    <row r="1182" spans="1:26" ht="15" customHeight="1" x14ac:dyDescent="0.3">
      <c r="A1182" s="492"/>
      <c r="B1182" s="492"/>
      <c r="C1182" s="492"/>
      <c r="D1182" s="492"/>
      <c r="E1182" s="492"/>
      <c r="F1182" s="492"/>
      <c r="G1182" s="492"/>
      <c r="H1182" s="492"/>
      <c r="I1182" s="492"/>
      <c r="J1182" s="492"/>
      <c r="K1182" s="492"/>
      <c r="L1182" s="492"/>
      <c r="M1182" s="492"/>
      <c r="N1182" s="492"/>
      <c r="O1182" s="492"/>
      <c r="P1182" s="492"/>
      <c r="Q1182"/>
      <c r="R1182" s="471"/>
      <c r="S1182" s="4"/>
      <c r="T1182" s="4"/>
      <c r="U1182" s="4"/>
      <c r="V1182" s="4"/>
      <c r="W1182" s="4"/>
      <c r="X1182" s="4"/>
      <c r="Y1182" s="4"/>
      <c r="Z1182" s="4"/>
    </row>
    <row r="1183" spans="1:26" ht="15" customHeight="1" x14ac:dyDescent="0.3">
      <c r="A1183" s="492"/>
      <c r="B1183" s="492"/>
      <c r="C1183" s="492"/>
      <c r="D1183" s="492"/>
      <c r="E1183" s="492"/>
      <c r="F1183" s="492"/>
      <c r="G1183" s="492"/>
      <c r="H1183" s="492"/>
      <c r="I1183" s="492"/>
      <c r="J1183" s="492"/>
      <c r="K1183" s="492"/>
      <c r="L1183" s="492"/>
      <c r="M1183" s="492"/>
      <c r="N1183" s="492"/>
      <c r="O1183" s="492"/>
      <c r="P1183" s="492"/>
      <c r="Q1183"/>
      <c r="R1183" s="471"/>
      <c r="S1183" s="4"/>
      <c r="T1183" s="4"/>
      <c r="U1183" s="4"/>
      <c r="V1183" s="4"/>
      <c r="W1183" s="4"/>
      <c r="X1183" s="4"/>
      <c r="Y1183" s="4"/>
      <c r="Z1183" s="4"/>
    </row>
    <row r="1184" spans="1:26" ht="15" customHeight="1" x14ac:dyDescent="0.3">
      <c r="A1184" s="492"/>
      <c r="B1184" s="492"/>
      <c r="C1184" s="492"/>
      <c r="D1184" s="492"/>
      <c r="E1184" s="492"/>
      <c r="F1184" s="492"/>
      <c r="G1184" s="492"/>
      <c r="H1184" s="492"/>
      <c r="I1184" s="492"/>
      <c r="J1184" s="492"/>
      <c r="K1184" s="492"/>
      <c r="L1184" s="492"/>
      <c r="M1184" s="492"/>
      <c r="N1184" s="492"/>
      <c r="O1184" s="492"/>
      <c r="P1184" s="492"/>
      <c r="Q1184"/>
      <c r="R1184" s="471"/>
      <c r="S1184" s="4"/>
      <c r="T1184" s="4"/>
      <c r="U1184" s="4"/>
      <c r="V1184" s="4"/>
      <c r="W1184" s="4"/>
      <c r="X1184" s="4"/>
      <c r="Y1184" s="4"/>
      <c r="Z1184" s="4"/>
    </row>
    <row r="1185" spans="1:26" ht="15" customHeight="1" x14ac:dyDescent="0.3">
      <c r="A1185" s="492"/>
      <c r="B1185" s="492"/>
      <c r="C1185" s="492"/>
      <c r="D1185" s="492"/>
      <c r="E1185" s="492"/>
      <c r="F1185" s="492"/>
      <c r="G1185" s="492"/>
      <c r="H1185" s="492"/>
      <c r="I1185" s="492"/>
      <c r="J1185" s="492"/>
      <c r="K1185" s="492"/>
      <c r="L1185" s="492"/>
      <c r="M1185" s="492"/>
      <c r="N1185" s="492"/>
      <c r="O1185" s="492"/>
      <c r="P1185" s="492"/>
      <c r="Q1185"/>
      <c r="R1185" s="471"/>
      <c r="S1185" s="4"/>
      <c r="T1185" s="4"/>
      <c r="U1185" s="4"/>
      <c r="V1185" s="4"/>
      <c r="W1185" s="4"/>
      <c r="X1185" s="4"/>
      <c r="Y1185" s="4"/>
      <c r="Z1185" s="4"/>
    </row>
    <row r="1186" spans="1:26" ht="15" customHeight="1" x14ac:dyDescent="0.3">
      <c r="A1186" s="492"/>
      <c r="B1186" s="492"/>
      <c r="C1186" s="492"/>
      <c r="D1186" s="492"/>
      <c r="E1186" s="492"/>
      <c r="F1186" s="492"/>
      <c r="G1186" s="492"/>
      <c r="H1186" s="492"/>
      <c r="I1186" s="492"/>
      <c r="J1186" s="492"/>
      <c r="K1186" s="492"/>
      <c r="L1186" s="492"/>
      <c r="M1186" s="492"/>
      <c r="N1186" s="492"/>
      <c r="O1186" s="492"/>
      <c r="P1186" s="492"/>
      <c r="Q1186"/>
      <c r="R1186" s="471"/>
      <c r="S1186" s="4"/>
      <c r="T1186" s="4"/>
      <c r="U1186" s="4"/>
      <c r="V1186" s="4"/>
      <c r="W1186" s="4"/>
      <c r="X1186" s="4"/>
      <c r="Y1186" s="4"/>
      <c r="Z1186" s="4"/>
    </row>
    <row r="1187" spans="1:26" ht="15" customHeight="1" x14ac:dyDescent="0.3">
      <c r="A1187" s="492"/>
      <c r="B1187" s="492"/>
      <c r="C1187" s="492"/>
      <c r="D1187" s="492"/>
      <c r="E1187" s="492"/>
      <c r="F1187" s="492"/>
      <c r="G1187" s="492"/>
      <c r="H1187" s="492"/>
      <c r="I1187" s="492"/>
      <c r="J1187" s="492"/>
      <c r="K1187" s="492"/>
      <c r="L1187" s="492"/>
      <c r="M1187" s="492"/>
      <c r="N1187" s="492"/>
      <c r="O1187" s="492"/>
      <c r="P1187" s="492"/>
      <c r="Q1187"/>
      <c r="R1187" s="471"/>
      <c r="S1187" s="4"/>
      <c r="T1187" s="4"/>
      <c r="U1187" s="4"/>
      <c r="V1187" s="4"/>
      <c r="W1187" s="4"/>
      <c r="X1187" s="4"/>
      <c r="Y1187" s="4"/>
      <c r="Z1187" s="4"/>
    </row>
    <row r="1188" spans="1:26" ht="15" customHeight="1" x14ac:dyDescent="0.3">
      <c r="A1188" s="492"/>
      <c r="B1188" s="492"/>
      <c r="C1188" s="492"/>
      <c r="D1188" s="492"/>
      <c r="E1188" s="492"/>
      <c r="F1188" s="492"/>
      <c r="G1188" s="492"/>
      <c r="H1188" s="492"/>
      <c r="I1188" s="492"/>
      <c r="J1188" s="492"/>
      <c r="K1188" s="492"/>
      <c r="L1188" s="492"/>
      <c r="M1188" s="492"/>
      <c r="N1188" s="492"/>
      <c r="O1188" s="492"/>
      <c r="P1188" s="492"/>
      <c r="Q1188"/>
      <c r="R1188" s="471"/>
      <c r="S1188" s="4"/>
      <c r="T1188" s="4"/>
      <c r="U1188" s="4"/>
      <c r="V1188" s="4"/>
      <c r="W1188" s="4"/>
      <c r="X1188" s="4"/>
      <c r="Y1188" s="4"/>
      <c r="Z1188" s="4"/>
    </row>
    <row r="1189" spans="1:26" ht="15" customHeight="1" x14ac:dyDescent="0.3">
      <c r="A1189" s="492"/>
      <c r="B1189" s="492"/>
      <c r="C1189" s="492"/>
      <c r="D1189" s="492"/>
      <c r="E1189" s="492"/>
      <c r="F1189" s="492"/>
      <c r="G1189" s="492"/>
      <c r="H1189" s="492"/>
      <c r="I1189" s="492"/>
      <c r="J1189" s="492"/>
      <c r="K1189" s="492"/>
      <c r="L1189" s="492"/>
      <c r="M1189" s="492"/>
      <c r="N1189" s="492"/>
      <c r="O1189" s="492"/>
      <c r="P1189" s="492"/>
      <c r="Q1189"/>
      <c r="R1189" s="471"/>
      <c r="S1189" s="4"/>
      <c r="T1189" s="4"/>
      <c r="U1189" s="4"/>
      <c r="V1189" s="4"/>
      <c r="W1189" s="4"/>
      <c r="X1189" s="4"/>
      <c r="Y1189" s="4"/>
      <c r="Z1189" s="4"/>
    </row>
    <row r="1190" spans="1:26" ht="15" customHeight="1" x14ac:dyDescent="0.3">
      <c r="A1190" s="492"/>
      <c r="B1190" s="492"/>
      <c r="C1190" s="492"/>
      <c r="D1190" s="492"/>
      <c r="E1190" s="492"/>
      <c r="F1190" s="492"/>
      <c r="G1190" s="492"/>
      <c r="H1190" s="492"/>
      <c r="I1190" s="492"/>
      <c r="J1190" s="492"/>
      <c r="K1190" s="492"/>
      <c r="L1190" s="492"/>
      <c r="M1190" s="492"/>
      <c r="N1190" s="492"/>
      <c r="O1190" s="492"/>
      <c r="P1190" s="492"/>
      <c r="Q1190"/>
      <c r="R1190" s="471"/>
      <c r="S1190" s="4"/>
      <c r="T1190" s="4"/>
      <c r="U1190" s="4"/>
      <c r="V1190" s="4"/>
      <c r="W1190" s="4"/>
      <c r="X1190" s="4"/>
      <c r="Y1190" s="4"/>
      <c r="Z1190" s="4"/>
    </row>
    <row r="1191" spans="1:26" ht="15" customHeight="1" x14ac:dyDescent="0.3">
      <c r="A1191" s="492"/>
      <c r="B1191" s="492"/>
      <c r="C1191" s="492"/>
      <c r="D1191" s="492"/>
      <c r="E1191" s="492"/>
      <c r="F1191" s="492"/>
      <c r="G1191" s="492"/>
      <c r="H1191" s="492"/>
      <c r="I1191" s="492"/>
      <c r="J1191" s="492"/>
      <c r="K1191" s="492"/>
      <c r="L1191" s="492"/>
      <c r="M1191" s="492"/>
      <c r="N1191" s="492"/>
      <c r="O1191" s="492"/>
      <c r="P1191" s="492"/>
      <c r="Q1191"/>
      <c r="R1191" s="471"/>
      <c r="S1191" s="4"/>
      <c r="T1191" s="4"/>
      <c r="U1191" s="4"/>
      <c r="V1191" s="4"/>
      <c r="W1191" s="4"/>
      <c r="X1191" s="4"/>
      <c r="Y1191" s="4"/>
      <c r="Z1191" s="4"/>
    </row>
    <row r="1192" spans="1:26" ht="15" customHeight="1" x14ac:dyDescent="0.3">
      <c r="A1192" s="492"/>
      <c r="B1192" s="492"/>
      <c r="C1192" s="492"/>
      <c r="D1192" s="492"/>
      <c r="E1192" s="492"/>
      <c r="F1192" s="492"/>
      <c r="G1192" s="492"/>
      <c r="H1192" s="492"/>
      <c r="I1192" s="492"/>
      <c r="J1192" s="492"/>
      <c r="K1192" s="492"/>
      <c r="L1192" s="492"/>
      <c r="M1192" s="492"/>
      <c r="N1192" s="492"/>
      <c r="O1192" s="492"/>
      <c r="P1192" s="492"/>
      <c r="Q1192"/>
      <c r="R1192" s="471"/>
      <c r="S1192" s="4"/>
      <c r="T1192" s="4"/>
      <c r="U1192" s="4"/>
      <c r="V1192" s="4"/>
      <c r="W1192" s="4"/>
      <c r="X1192" s="4"/>
      <c r="Y1192" s="4"/>
      <c r="Z1192" s="4"/>
    </row>
    <row r="1193" spans="1:26" ht="15" customHeight="1" x14ac:dyDescent="0.3">
      <c r="A1193" s="492"/>
      <c r="B1193" s="492"/>
      <c r="C1193" s="492"/>
      <c r="D1193" s="492"/>
      <c r="E1193" s="492"/>
      <c r="F1193" s="492"/>
      <c r="G1193" s="492"/>
      <c r="H1193" s="492"/>
      <c r="I1193" s="492"/>
      <c r="J1193" s="492"/>
      <c r="K1193" s="492"/>
      <c r="L1193" s="492"/>
      <c r="M1193" s="492"/>
      <c r="N1193" s="492"/>
      <c r="O1193" s="492"/>
      <c r="P1193" s="492"/>
      <c r="Q1193"/>
      <c r="R1193" s="471"/>
      <c r="S1193" s="4"/>
      <c r="T1193" s="4"/>
      <c r="U1193" s="4"/>
      <c r="V1193" s="4"/>
      <c r="W1193" s="4"/>
      <c r="X1193" s="4"/>
      <c r="Y1193" s="4"/>
      <c r="Z1193" s="4"/>
    </row>
    <row r="1194" spans="1:26" ht="15" customHeight="1" x14ac:dyDescent="0.3">
      <c r="A1194" s="492"/>
      <c r="B1194" s="492"/>
      <c r="C1194" s="492"/>
      <c r="D1194" s="492"/>
      <c r="E1194" s="492"/>
      <c r="F1194" s="492"/>
      <c r="G1194" s="492"/>
      <c r="H1194" s="492"/>
      <c r="I1194" s="492"/>
      <c r="J1194" s="492"/>
      <c r="K1194" s="492"/>
      <c r="L1194" s="492"/>
      <c r="M1194" s="492"/>
      <c r="N1194" s="492"/>
      <c r="O1194" s="492"/>
      <c r="P1194" s="492"/>
      <c r="Q1194"/>
      <c r="R1194" s="471"/>
      <c r="S1194" s="4"/>
      <c r="T1194" s="4"/>
      <c r="U1194" s="4"/>
      <c r="V1194" s="4"/>
      <c r="W1194" s="4"/>
      <c r="X1194" s="4"/>
      <c r="Y1194" s="4"/>
      <c r="Z1194" s="4"/>
    </row>
    <row r="1195" spans="1:26" ht="15" customHeight="1" x14ac:dyDescent="0.3">
      <c r="A1195" s="492"/>
      <c r="B1195" s="492"/>
      <c r="C1195" s="492"/>
      <c r="D1195" s="492"/>
      <c r="E1195" s="492"/>
      <c r="F1195" s="492"/>
      <c r="G1195" s="492"/>
      <c r="H1195" s="492"/>
      <c r="I1195" s="492"/>
      <c r="J1195" s="492"/>
      <c r="K1195" s="492"/>
      <c r="L1195" s="492"/>
      <c r="M1195" s="492"/>
      <c r="N1195" s="492"/>
      <c r="O1195" s="492"/>
      <c r="P1195" s="492"/>
      <c r="Q1195"/>
      <c r="R1195" s="471"/>
      <c r="S1195" s="4"/>
      <c r="T1195" s="4"/>
      <c r="U1195" s="4"/>
      <c r="V1195" s="4"/>
      <c r="W1195" s="4"/>
      <c r="X1195" s="4"/>
      <c r="Y1195" s="4"/>
      <c r="Z1195" s="4"/>
    </row>
    <row r="1196" spans="1:26" ht="15" customHeight="1" x14ac:dyDescent="0.3">
      <c r="A1196" s="492"/>
      <c r="B1196" s="492"/>
      <c r="C1196" s="492"/>
      <c r="D1196" s="492"/>
      <c r="E1196" s="492"/>
      <c r="F1196" s="492"/>
      <c r="G1196" s="492"/>
      <c r="H1196" s="492"/>
      <c r="I1196" s="492"/>
      <c r="J1196" s="492"/>
      <c r="K1196" s="492"/>
      <c r="L1196" s="492"/>
      <c r="M1196" s="492"/>
      <c r="N1196" s="492"/>
      <c r="O1196" s="492"/>
      <c r="P1196" s="492"/>
      <c r="Q1196"/>
      <c r="R1196" s="471"/>
      <c r="S1196" s="4"/>
      <c r="T1196" s="4"/>
      <c r="U1196" s="4"/>
      <c r="V1196" s="4"/>
      <c r="W1196" s="4"/>
      <c r="X1196" s="4"/>
      <c r="Y1196" s="4"/>
      <c r="Z1196" s="4"/>
    </row>
    <row r="1197" spans="1:26" ht="15" customHeight="1" x14ac:dyDescent="0.3">
      <c r="A1197" s="492"/>
      <c r="B1197" s="492"/>
      <c r="C1197" s="492"/>
      <c r="D1197" s="492"/>
      <c r="E1197" s="492"/>
      <c r="F1197" s="492"/>
      <c r="G1197" s="492"/>
      <c r="H1197" s="492"/>
      <c r="I1197" s="492"/>
      <c r="J1197" s="492"/>
      <c r="K1197" s="492"/>
      <c r="L1197" s="492"/>
      <c r="M1197" s="492"/>
      <c r="N1197" s="492"/>
      <c r="O1197" s="492"/>
      <c r="P1197" s="492"/>
      <c r="Q1197"/>
      <c r="R1197" s="471"/>
      <c r="S1197" s="4"/>
      <c r="T1197" s="4"/>
      <c r="U1197" s="4"/>
      <c r="V1197" s="4"/>
      <c r="W1197" s="4"/>
      <c r="X1197" s="4"/>
      <c r="Y1197" s="4"/>
      <c r="Z1197" s="4"/>
    </row>
    <row r="1198" spans="1:26" ht="15" customHeight="1" x14ac:dyDescent="0.3">
      <c r="A1198" s="492"/>
      <c r="B1198" s="492"/>
      <c r="C1198" s="492"/>
      <c r="D1198" s="492"/>
      <c r="E1198" s="492"/>
      <c r="F1198" s="492"/>
      <c r="G1198" s="492"/>
      <c r="H1198" s="492"/>
      <c r="I1198" s="492"/>
      <c r="J1198" s="492"/>
      <c r="K1198" s="492"/>
      <c r="L1198" s="492"/>
      <c r="M1198" s="492"/>
      <c r="N1198" s="492"/>
      <c r="O1198" s="492"/>
      <c r="P1198" s="492"/>
      <c r="Q1198"/>
      <c r="R1198" s="471"/>
      <c r="S1198" s="4"/>
      <c r="T1198" s="4"/>
      <c r="U1198" s="4"/>
      <c r="V1198" s="4"/>
      <c r="W1198" s="4"/>
      <c r="X1198" s="4"/>
      <c r="Y1198" s="4"/>
      <c r="Z1198" s="4"/>
    </row>
    <row r="1199" spans="1:26" ht="15" customHeight="1" x14ac:dyDescent="0.3">
      <c r="A1199" s="492"/>
      <c r="B1199" s="492"/>
      <c r="C1199" s="492"/>
      <c r="D1199" s="492"/>
      <c r="E1199" s="492"/>
      <c r="F1199" s="492"/>
      <c r="G1199" s="492"/>
      <c r="H1199" s="492"/>
      <c r="I1199" s="492"/>
      <c r="J1199" s="492"/>
      <c r="K1199" s="492"/>
      <c r="L1199" s="492"/>
      <c r="M1199" s="492"/>
      <c r="N1199" s="492"/>
      <c r="O1199" s="492"/>
      <c r="P1199" s="492"/>
      <c r="Q1199"/>
      <c r="R1199" s="471"/>
      <c r="S1199" s="4"/>
      <c r="T1199" s="4"/>
      <c r="U1199" s="4"/>
      <c r="V1199" s="4"/>
      <c r="W1199" s="4"/>
      <c r="X1199" s="4"/>
      <c r="Y1199" s="4"/>
      <c r="Z1199" s="4"/>
    </row>
    <row r="1200" spans="1:26" ht="15" customHeight="1" x14ac:dyDescent="0.3">
      <c r="A1200" s="492"/>
      <c r="B1200" s="492"/>
      <c r="C1200" s="492"/>
      <c r="D1200" s="492"/>
      <c r="E1200" s="492"/>
      <c r="F1200" s="492"/>
      <c r="G1200" s="492"/>
      <c r="H1200" s="492"/>
      <c r="I1200" s="492"/>
      <c r="J1200" s="492"/>
      <c r="K1200" s="492"/>
      <c r="L1200" s="492"/>
      <c r="M1200" s="492"/>
      <c r="N1200" s="492"/>
      <c r="O1200" s="492"/>
      <c r="P1200" s="492"/>
      <c r="Q1200"/>
      <c r="R1200" s="471"/>
      <c r="S1200" s="4"/>
      <c r="T1200" s="4"/>
      <c r="U1200" s="4"/>
      <c r="V1200" s="4"/>
      <c r="W1200" s="4"/>
      <c r="X1200" s="4"/>
      <c r="Y1200" s="4"/>
      <c r="Z1200" s="4"/>
    </row>
    <row r="1201" spans="1:26" ht="15" customHeight="1" x14ac:dyDescent="0.3">
      <c r="A1201" s="492"/>
      <c r="B1201" s="492"/>
      <c r="C1201" s="492"/>
      <c r="D1201" s="492"/>
      <c r="E1201" s="492"/>
      <c r="F1201" s="492"/>
      <c r="G1201" s="492"/>
      <c r="H1201" s="492"/>
      <c r="I1201" s="492"/>
      <c r="J1201" s="492"/>
      <c r="K1201" s="492"/>
      <c r="L1201" s="492"/>
      <c r="M1201" s="492"/>
      <c r="N1201" s="492"/>
      <c r="O1201" s="492"/>
      <c r="P1201" s="492"/>
      <c r="Q1201"/>
      <c r="R1201" s="471"/>
      <c r="S1201" s="4"/>
      <c r="T1201" s="4"/>
      <c r="U1201" s="4"/>
      <c r="V1201" s="4"/>
      <c r="W1201" s="4"/>
      <c r="X1201" s="4"/>
      <c r="Y1201" s="4"/>
      <c r="Z1201" s="4"/>
    </row>
    <row r="1202" spans="1:26" ht="15" customHeight="1" x14ac:dyDescent="0.3">
      <c r="A1202" s="492"/>
      <c r="B1202" s="492"/>
      <c r="C1202" s="492"/>
      <c r="D1202" s="492"/>
      <c r="E1202" s="492"/>
      <c r="F1202" s="492"/>
      <c r="G1202" s="492"/>
      <c r="H1202" s="492"/>
      <c r="I1202" s="492"/>
      <c r="J1202" s="492"/>
      <c r="K1202" s="492"/>
      <c r="L1202" s="492"/>
      <c r="M1202" s="492"/>
      <c r="N1202" s="492"/>
      <c r="O1202" s="492"/>
      <c r="P1202" s="492"/>
      <c r="Q1202"/>
      <c r="R1202" s="471"/>
      <c r="S1202" s="4"/>
      <c r="T1202" s="4"/>
      <c r="U1202" s="4"/>
      <c r="V1202" s="4"/>
      <c r="W1202" s="4"/>
      <c r="X1202" s="4"/>
      <c r="Y1202" s="4"/>
      <c r="Z1202" s="4"/>
    </row>
    <row r="1203" spans="1:26" ht="15" customHeight="1" x14ac:dyDescent="0.3">
      <c r="A1203" s="492"/>
      <c r="B1203" s="492"/>
      <c r="C1203" s="492"/>
      <c r="D1203" s="492"/>
      <c r="E1203" s="492"/>
      <c r="F1203" s="492"/>
      <c r="G1203" s="492"/>
      <c r="H1203" s="492"/>
      <c r="I1203" s="492"/>
      <c r="J1203" s="492"/>
      <c r="K1203" s="492"/>
      <c r="L1203" s="492"/>
      <c r="M1203" s="492"/>
      <c r="N1203" s="492"/>
      <c r="O1203" s="492"/>
      <c r="P1203" s="492"/>
      <c r="Q1203"/>
      <c r="R1203" s="471"/>
      <c r="S1203" s="4"/>
      <c r="T1203" s="4"/>
      <c r="U1203" s="4"/>
      <c r="V1203" s="4"/>
      <c r="W1203" s="4"/>
      <c r="X1203" s="4"/>
      <c r="Y1203" s="4"/>
      <c r="Z1203" s="4"/>
    </row>
    <row r="1204" spans="1:26" ht="15" customHeight="1" x14ac:dyDescent="0.3">
      <c r="A1204" s="492"/>
      <c r="B1204" s="492"/>
      <c r="C1204" s="492"/>
      <c r="D1204" s="492"/>
      <c r="E1204" s="492"/>
      <c r="F1204" s="492"/>
      <c r="G1204" s="492"/>
      <c r="H1204" s="492"/>
      <c r="I1204" s="492"/>
      <c r="J1204" s="492"/>
      <c r="K1204" s="492"/>
      <c r="L1204" s="492"/>
      <c r="M1204" s="492"/>
      <c r="N1204" s="492"/>
      <c r="O1204" s="492"/>
      <c r="P1204" s="492"/>
      <c r="Q1204"/>
      <c r="R1204" s="471"/>
      <c r="S1204" s="4"/>
      <c r="T1204" s="4"/>
      <c r="U1204" s="4"/>
      <c r="V1204" s="4"/>
      <c r="W1204" s="4"/>
      <c r="X1204" s="4"/>
      <c r="Y1204" s="4"/>
      <c r="Z1204" s="4"/>
    </row>
    <row r="1205" spans="1:26" ht="15" customHeight="1" x14ac:dyDescent="0.3">
      <c r="A1205" s="492"/>
      <c r="B1205" s="492"/>
      <c r="C1205" s="492"/>
      <c r="D1205" s="492"/>
      <c r="E1205" s="492"/>
      <c r="F1205" s="492"/>
      <c r="G1205" s="492"/>
      <c r="H1205" s="492"/>
      <c r="I1205" s="492"/>
      <c r="J1205" s="492"/>
      <c r="K1205" s="492"/>
      <c r="L1205" s="492"/>
      <c r="M1205" s="492"/>
      <c r="N1205" s="492"/>
      <c r="O1205" s="492"/>
      <c r="P1205" s="492"/>
      <c r="Q1205"/>
      <c r="R1205" s="471"/>
      <c r="S1205" s="4"/>
      <c r="T1205" s="4"/>
      <c r="U1205" s="4"/>
      <c r="V1205" s="4"/>
      <c r="W1205" s="4"/>
      <c r="X1205" s="4"/>
      <c r="Y1205" s="4"/>
      <c r="Z1205" s="4"/>
    </row>
    <row r="1206" spans="1:26" ht="15" customHeight="1" x14ac:dyDescent="0.3">
      <c r="A1206" s="492"/>
      <c r="B1206" s="492"/>
      <c r="C1206" s="492"/>
      <c r="D1206" s="492"/>
      <c r="E1206" s="492"/>
      <c r="F1206" s="492"/>
      <c r="G1206" s="492"/>
      <c r="H1206" s="492"/>
      <c r="I1206" s="492"/>
      <c r="J1206" s="492"/>
      <c r="K1206" s="492"/>
      <c r="L1206" s="492"/>
      <c r="M1206" s="492"/>
      <c r="N1206" s="492"/>
      <c r="O1206" s="492"/>
      <c r="P1206" s="492"/>
      <c r="Q1206"/>
      <c r="R1206" s="471"/>
      <c r="S1206" s="4"/>
      <c r="T1206" s="4"/>
      <c r="U1206" s="4"/>
      <c r="V1206" s="4"/>
      <c r="W1206" s="4"/>
      <c r="X1206" s="4"/>
      <c r="Y1206" s="4"/>
      <c r="Z1206" s="4"/>
    </row>
    <row r="1207" spans="1:26" ht="15" customHeight="1" x14ac:dyDescent="0.3">
      <c r="A1207" s="492"/>
      <c r="B1207" s="492"/>
      <c r="C1207" s="492"/>
      <c r="D1207" s="492"/>
      <c r="E1207" s="492"/>
      <c r="F1207" s="492"/>
      <c r="G1207" s="492"/>
      <c r="H1207" s="492"/>
      <c r="I1207" s="492"/>
      <c r="J1207" s="492"/>
      <c r="K1207" s="492"/>
      <c r="L1207" s="492"/>
      <c r="M1207" s="492"/>
      <c r="N1207" s="492"/>
      <c r="O1207" s="492"/>
      <c r="P1207" s="492"/>
      <c r="Q1207"/>
      <c r="R1207" s="471"/>
      <c r="S1207" s="4"/>
      <c r="T1207" s="4"/>
      <c r="U1207" s="4"/>
      <c r="V1207" s="4"/>
      <c r="W1207" s="4"/>
      <c r="X1207" s="4"/>
      <c r="Y1207" s="4"/>
      <c r="Z1207" s="4"/>
    </row>
    <row r="1208" spans="1:26" ht="15" customHeight="1" x14ac:dyDescent="0.3">
      <c r="A1208" s="492"/>
      <c r="B1208" s="492"/>
      <c r="C1208" s="492"/>
      <c r="D1208" s="492"/>
      <c r="E1208" s="492"/>
      <c r="F1208" s="492"/>
      <c r="G1208" s="492"/>
      <c r="H1208" s="492"/>
      <c r="I1208" s="492"/>
      <c r="J1208" s="492"/>
      <c r="K1208" s="492"/>
      <c r="L1208" s="492"/>
      <c r="M1208" s="492"/>
      <c r="N1208" s="492"/>
      <c r="O1208" s="492"/>
      <c r="P1208" s="492"/>
      <c r="Q1208"/>
      <c r="R1208" s="471"/>
      <c r="S1208" s="4"/>
      <c r="T1208" s="4"/>
      <c r="U1208" s="4"/>
      <c r="V1208" s="4"/>
      <c r="W1208" s="4"/>
      <c r="X1208" s="4"/>
      <c r="Y1208" s="4"/>
      <c r="Z1208" s="4"/>
    </row>
    <row r="1209" spans="1:26" ht="15" customHeight="1" x14ac:dyDescent="0.3">
      <c r="A1209" s="492"/>
      <c r="B1209" s="492"/>
      <c r="C1209" s="492"/>
      <c r="D1209" s="492"/>
      <c r="E1209" s="492"/>
      <c r="F1209" s="492"/>
      <c r="G1209" s="492"/>
      <c r="H1209" s="492"/>
      <c r="I1209" s="492"/>
      <c r="J1209" s="492"/>
      <c r="K1209" s="492"/>
      <c r="L1209" s="492"/>
      <c r="M1209" s="492"/>
      <c r="N1209" s="492"/>
      <c r="O1209" s="492"/>
      <c r="P1209" s="492"/>
      <c r="Q1209"/>
      <c r="R1209" s="471"/>
      <c r="S1209" s="4"/>
      <c r="T1209" s="4"/>
      <c r="U1209" s="4"/>
      <c r="V1209" s="4"/>
      <c r="W1209" s="4"/>
      <c r="X1209" s="4"/>
      <c r="Y1209" s="4"/>
      <c r="Z1209" s="4"/>
    </row>
    <row r="1210" spans="1:26" ht="15" customHeight="1" x14ac:dyDescent="0.3">
      <c r="A1210" s="492"/>
      <c r="B1210" s="492"/>
      <c r="C1210" s="492"/>
      <c r="D1210" s="492"/>
      <c r="E1210" s="492"/>
      <c r="F1210" s="492"/>
      <c r="G1210" s="492"/>
      <c r="H1210" s="492"/>
      <c r="I1210" s="492"/>
      <c r="J1210" s="492"/>
      <c r="K1210" s="492"/>
      <c r="L1210" s="492"/>
      <c r="M1210" s="492"/>
      <c r="N1210" s="492"/>
      <c r="O1210" s="492"/>
      <c r="P1210" s="492"/>
      <c r="Q1210"/>
      <c r="R1210" s="471"/>
      <c r="S1210" s="4"/>
      <c r="T1210" s="4"/>
      <c r="U1210" s="4"/>
      <c r="V1210" s="4"/>
      <c r="W1210" s="4"/>
      <c r="X1210" s="4"/>
      <c r="Y1210" s="4"/>
      <c r="Z1210" s="4"/>
    </row>
    <row r="1211" spans="1:26" ht="15" customHeight="1" x14ac:dyDescent="0.3">
      <c r="A1211" s="492"/>
      <c r="B1211" s="492"/>
      <c r="C1211" s="492"/>
      <c r="D1211" s="492"/>
      <c r="E1211" s="492"/>
      <c r="F1211" s="492"/>
      <c r="G1211" s="492"/>
      <c r="H1211" s="492"/>
      <c r="I1211" s="492"/>
      <c r="J1211" s="492"/>
      <c r="K1211" s="492"/>
      <c r="L1211" s="492"/>
      <c r="M1211" s="492"/>
      <c r="N1211" s="492"/>
      <c r="O1211" s="492"/>
      <c r="P1211" s="492"/>
      <c r="Q1211"/>
      <c r="R1211" s="471"/>
      <c r="S1211" s="4"/>
      <c r="T1211" s="4"/>
      <c r="U1211" s="4"/>
      <c r="V1211" s="4"/>
      <c r="W1211" s="4"/>
      <c r="X1211" s="4"/>
      <c r="Y1211" s="4"/>
      <c r="Z1211" s="4"/>
    </row>
    <row r="1212" spans="1:26" ht="15" customHeight="1" x14ac:dyDescent="0.3">
      <c r="A1212" s="492"/>
      <c r="B1212" s="492"/>
      <c r="C1212" s="492"/>
      <c r="D1212" s="492"/>
      <c r="E1212" s="492"/>
      <c r="F1212" s="492"/>
      <c r="G1212" s="492"/>
      <c r="H1212" s="492"/>
      <c r="I1212" s="492"/>
      <c r="J1212" s="492"/>
      <c r="K1212" s="492"/>
      <c r="L1212" s="492"/>
      <c r="M1212" s="492"/>
      <c r="N1212" s="492"/>
      <c r="O1212" s="492"/>
      <c r="P1212" s="492"/>
      <c r="Q1212"/>
      <c r="R1212" s="471"/>
      <c r="S1212" s="4"/>
      <c r="T1212" s="4"/>
      <c r="U1212" s="4"/>
      <c r="V1212" s="4"/>
      <c r="W1212" s="4"/>
      <c r="X1212" s="4"/>
      <c r="Y1212" s="4"/>
      <c r="Z1212" s="4"/>
    </row>
    <row r="1213" spans="1:26" ht="15" customHeight="1" x14ac:dyDescent="0.3">
      <c r="A1213" s="492"/>
      <c r="B1213" s="492"/>
      <c r="C1213" s="492"/>
      <c r="D1213" s="492"/>
      <c r="E1213" s="492"/>
      <c r="F1213" s="492"/>
      <c r="G1213" s="492"/>
      <c r="H1213" s="492"/>
      <c r="I1213" s="492"/>
      <c r="J1213" s="492"/>
      <c r="K1213" s="492"/>
      <c r="L1213" s="492"/>
      <c r="M1213" s="492"/>
      <c r="N1213" s="492"/>
      <c r="O1213" s="492"/>
      <c r="P1213" s="492"/>
      <c r="Q1213"/>
      <c r="R1213" s="471"/>
      <c r="S1213" s="4"/>
      <c r="T1213" s="4"/>
      <c r="U1213" s="4"/>
      <c r="V1213" s="4"/>
      <c r="W1213" s="4"/>
      <c r="X1213" s="4"/>
      <c r="Y1213" s="4"/>
      <c r="Z1213" s="4"/>
    </row>
    <row r="1214" spans="1:26" ht="15" customHeight="1" x14ac:dyDescent="0.3">
      <c r="A1214" s="492"/>
      <c r="B1214" s="492"/>
      <c r="C1214" s="492"/>
      <c r="D1214" s="492"/>
      <c r="E1214" s="492"/>
      <c r="F1214" s="492"/>
      <c r="G1214" s="492"/>
      <c r="H1214" s="492"/>
      <c r="I1214" s="492"/>
      <c r="J1214" s="492"/>
      <c r="K1214" s="492"/>
      <c r="L1214" s="492"/>
      <c r="M1214" s="492"/>
      <c r="N1214" s="492"/>
      <c r="O1214" s="492"/>
      <c r="P1214" s="492"/>
      <c r="Q1214"/>
      <c r="R1214" s="471"/>
      <c r="S1214" s="4"/>
      <c r="T1214" s="4"/>
      <c r="U1214" s="4"/>
      <c r="V1214" s="4"/>
      <c r="W1214" s="4"/>
      <c r="X1214" s="4"/>
      <c r="Y1214" s="4"/>
      <c r="Z1214" s="4"/>
    </row>
    <row r="1215" spans="1:26" ht="15" customHeight="1" x14ac:dyDescent="0.3">
      <c r="A1215" s="492"/>
      <c r="B1215" s="492"/>
      <c r="C1215" s="492"/>
      <c r="D1215" s="492"/>
      <c r="E1215" s="492"/>
      <c r="F1215" s="492"/>
      <c r="G1215" s="492"/>
      <c r="H1215" s="492"/>
      <c r="I1215" s="492"/>
      <c r="J1215" s="492"/>
      <c r="K1215" s="492"/>
      <c r="L1215" s="492"/>
      <c r="M1215" s="492"/>
      <c r="N1215" s="492"/>
      <c r="O1215" s="492"/>
      <c r="P1215" s="492"/>
      <c r="Q1215"/>
      <c r="R1215" s="471"/>
      <c r="S1215" s="4"/>
      <c r="T1215" s="4"/>
      <c r="U1215" s="4"/>
      <c r="V1215" s="4"/>
      <c r="W1215" s="4"/>
      <c r="X1215" s="4"/>
      <c r="Y1215" s="4"/>
      <c r="Z1215" s="4"/>
    </row>
    <row r="1216" spans="1:26" ht="15" customHeight="1" x14ac:dyDescent="0.3">
      <c r="A1216" s="492"/>
      <c r="B1216" s="492"/>
      <c r="C1216" s="492"/>
      <c r="D1216" s="492"/>
      <c r="E1216" s="492"/>
      <c r="F1216" s="492"/>
      <c r="G1216" s="492"/>
      <c r="H1216" s="492"/>
      <c r="I1216" s="492"/>
      <c r="J1216" s="492"/>
      <c r="K1216" s="492"/>
      <c r="L1216" s="492"/>
      <c r="M1216" s="492"/>
      <c r="N1216" s="492"/>
      <c r="O1216" s="492"/>
      <c r="P1216" s="492"/>
      <c r="Q1216"/>
      <c r="R1216" s="471"/>
      <c r="S1216" s="4"/>
      <c r="T1216" s="4"/>
      <c r="U1216" s="4"/>
      <c r="V1216" s="4"/>
      <c r="W1216" s="4"/>
      <c r="X1216" s="4"/>
      <c r="Y1216" s="4"/>
      <c r="Z1216" s="4"/>
    </row>
    <row r="1217" spans="1:26" ht="15" customHeight="1" x14ac:dyDescent="0.3">
      <c r="A1217" s="492"/>
      <c r="B1217" s="492"/>
      <c r="C1217" s="492"/>
      <c r="D1217" s="492"/>
      <c r="E1217" s="492"/>
      <c r="F1217" s="492"/>
      <c r="G1217" s="492"/>
      <c r="H1217" s="492"/>
      <c r="I1217" s="492"/>
      <c r="J1217" s="492"/>
      <c r="K1217" s="492"/>
      <c r="L1217" s="492"/>
      <c r="M1217" s="492"/>
      <c r="N1217" s="492"/>
      <c r="O1217" s="492"/>
      <c r="P1217" s="492"/>
      <c r="Q1217"/>
      <c r="R1217" s="471"/>
      <c r="S1217" s="4"/>
      <c r="T1217" s="4"/>
      <c r="U1217" s="4"/>
      <c r="V1217" s="4"/>
      <c r="W1217" s="4"/>
      <c r="X1217" s="4"/>
      <c r="Y1217" s="4"/>
      <c r="Z1217" s="4"/>
    </row>
    <row r="1218" spans="1:26" ht="15" customHeight="1" x14ac:dyDescent="0.3">
      <c r="A1218" s="492"/>
      <c r="B1218" s="492"/>
      <c r="C1218" s="492"/>
      <c r="D1218" s="492"/>
      <c r="E1218" s="492"/>
      <c r="F1218" s="492"/>
      <c r="G1218" s="492"/>
      <c r="H1218" s="492"/>
      <c r="I1218" s="492"/>
      <c r="J1218" s="492"/>
      <c r="K1218" s="492"/>
      <c r="L1218" s="492"/>
      <c r="M1218" s="492"/>
      <c r="N1218" s="492"/>
      <c r="O1218" s="492"/>
      <c r="P1218" s="492"/>
      <c r="Q1218"/>
      <c r="R1218" s="471"/>
      <c r="S1218" s="4"/>
      <c r="T1218" s="4"/>
      <c r="U1218" s="4"/>
      <c r="V1218" s="4"/>
      <c r="W1218" s="4"/>
      <c r="X1218" s="4"/>
      <c r="Y1218" s="4"/>
      <c r="Z1218" s="4"/>
    </row>
    <row r="1219" spans="1:26" ht="15" customHeight="1" x14ac:dyDescent="0.3">
      <c r="A1219" s="492"/>
      <c r="B1219" s="492"/>
      <c r="C1219" s="492"/>
      <c r="D1219" s="492"/>
      <c r="E1219" s="492"/>
      <c r="F1219" s="492"/>
      <c r="G1219" s="492"/>
      <c r="H1219" s="492"/>
      <c r="I1219" s="492"/>
      <c r="J1219" s="492"/>
      <c r="K1219" s="492"/>
      <c r="L1219" s="492"/>
      <c r="M1219" s="492"/>
      <c r="N1219" s="492"/>
      <c r="O1219" s="492"/>
      <c r="P1219" s="492"/>
      <c r="Q1219"/>
      <c r="R1219" s="471"/>
      <c r="S1219" s="4"/>
      <c r="T1219" s="4"/>
      <c r="U1219" s="4"/>
      <c r="V1219" s="4"/>
      <c r="W1219" s="4"/>
      <c r="X1219" s="4"/>
      <c r="Y1219" s="4"/>
      <c r="Z1219" s="4"/>
    </row>
    <row r="1220" spans="1:26" ht="15" customHeight="1" x14ac:dyDescent="0.3">
      <c r="A1220" s="492"/>
      <c r="B1220" s="492"/>
      <c r="C1220" s="492"/>
      <c r="D1220" s="492"/>
      <c r="E1220" s="492"/>
      <c r="F1220" s="492"/>
      <c r="G1220" s="492"/>
      <c r="H1220" s="492"/>
      <c r="I1220" s="492"/>
      <c r="J1220" s="492"/>
      <c r="K1220" s="492"/>
      <c r="L1220" s="492"/>
      <c r="M1220" s="492"/>
      <c r="N1220" s="492"/>
      <c r="O1220" s="492"/>
      <c r="P1220" s="492"/>
      <c r="Q1220"/>
      <c r="R1220" s="471"/>
      <c r="S1220" s="4"/>
      <c r="T1220" s="4"/>
      <c r="U1220" s="4"/>
      <c r="V1220" s="4"/>
      <c r="W1220" s="4"/>
      <c r="X1220" s="4"/>
      <c r="Y1220" s="4"/>
      <c r="Z1220" s="4"/>
    </row>
    <row r="1221" spans="1:26" ht="15" customHeight="1" x14ac:dyDescent="0.3">
      <c r="A1221" s="492"/>
      <c r="B1221" s="492"/>
      <c r="C1221" s="492"/>
      <c r="D1221" s="492"/>
      <c r="E1221" s="492"/>
      <c r="F1221" s="492"/>
      <c r="G1221" s="492"/>
      <c r="H1221" s="492"/>
      <c r="I1221" s="492"/>
      <c r="J1221" s="492"/>
      <c r="K1221" s="492"/>
      <c r="L1221" s="492"/>
      <c r="M1221" s="492"/>
      <c r="N1221" s="492"/>
      <c r="O1221" s="492"/>
      <c r="P1221" s="492"/>
      <c r="Q1221"/>
      <c r="R1221" s="471"/>
      <c r="S1221" s="4"/>
      <c r="T1221" s="4"/>
      <c r="U1221" s="4"/>
      <c r="V1221" s="4"/>
      <c r="W1221" s="4"/>
      <c r="X1221" s="4"/>
      <c r="Y1221" s="4"/>
      <c r="Z1221" s="4"/>
    </row>
    <row r="1222" spans="1:26" ht="15" customHeight="1" x14ac:dyDescent="0.3">
      <c r="A1222" s="492"/>
      <c r="B1222" s="492"/>
      <c r="C1222" s="492"/>
      <c r="D1222" s="492"/>
      <c r="E1222" s="492"/>
      <c r="F1222" s="492"/>
      <c r="G1222" s="492"/>
      <c r="H1222" s="492"/>
      <c r="I1222" s="492"/>
      <c r="J1222" s="492"/>
      <c r="K1222" s="492"/>
      <c r="L1222" s="492"/>
      <c r="M1222" s="492"/>
      <c r="N1222" s="492"/>
      <c r="O1222" s="492"/>
      <c r="P1222" s="492"/>
      <c r="Q1222"/>
      <c r="R1222" s="471"/>
      <c r="S1222" s="4"/>
      <c r="T1222" s="4"/>
      <c r="U1222" s="4"/>
      <c r="V1222" s="4"/>
      <c r="W1222" s="4"/>
      <c r="X1222" s="4"/>
      <c r="Y1222" s="4"/>
      <c r="Z1222" s="4"/>
    </row>
    <row r="1223" spans="1:26" ht="15" customHeight="1" x14ac:dyDescent="0.3">
      <c r="A1223" s="492"/>
      <c r="B1223" s="492"/>
      <c r="C1223" s="492"/>
      <c r="D1223" s="492"/>
      <c r="E1223" s="492"/>
      <c r="F1223" s="492"/>
      <c r="G1223" s="492"/>
      <c r="H1223" s="492"/>
      <c r="I1223" s="492"/>
      <c r="J1223" s="492"/>
      <c r="K1223" s="492"/>
      <c r="L1223" s="492"/>
      <c r="M1223" s="492"/>
      <c r="N1223" s="492"/>
      <c r="O1223" s="492"/>
      <c r="P1223" s="492"/>
      <c r="Q1223"/>
      <c r="R1223" s="471"/>
      <c r="S1223" s="4"/>
      <c r="T1223" s="4"/>
      <c r="U1223" s="4"/>
      <c r="V1223" s="4"/>
      <c r="W1223" s="4"/>
      <c r="X1223" s="4"/>
      <c r="Y1223" s="4"/>
      <c r="Z1223" s="4"/>
    </row>
    <row r="1224" spans="1:26" ht="15" customHeight="1" x14ac:dyDescent="0.3">
      <c r="A1224" s="492"/>
      <c r="B1224" s="492"/>
      <c r="C1224" s="492"/>
      <c r="D1224" s="492"/>
      <c r="E1224" s="492"/>
      <c r="F1224" s="492"/>
      <c r="G1224" s="492"/>
      <c r="H1224" s="492"/>
      <c r="I1224" s="492"/>
      <c r="J1224" s="492"/>
      <c r="K1224" s="492"/>
      <c r="L1224" s="492"/>
      <c r="M1224" s="492"/>
      <c r="N1224" s="492"/>
      <c r="O1224" s="492"/>
      <c r="P1224" s="492"/>
      <c r="Q1224"/>
      <c r="R1224" s="471"/>
      <c r="S1224" s="4"/>
      <c r="T1224" s="4"/>
      <c r="U1224" s="4"/>
      <c r="V1224" s="4"/>
      <c r="W1224" s="4"/>
      <c r="X1224" s="4"/>
      <c r="Y1224" s="4"/>
      <c r="Z1224" s="4"/>
    </row>
    <row r="1225" spans="1:26" ht="15" customHeight="1" x14ac:dyDescent="0.3">
      <c r="A1225" s="492"/>
      <c r="B1225" s="492"/>
      <c r="C1225" s="492"/>
      <c r="D1225" s="492"/>
      <c r="E1225" s="492"/>
      <c r="F1225" s="492"/>
      <c r="G1225" s="492"/>
      <c r="H1225" s="492"/>
      <c r="I1225" s="492"/>
      <c r="J1225" s="492"/>
      <c r="K1225" s="492"/>
      <c r="L1225" s="492"/>
      <c r="M1225" s="492"/>
      <c r="N1225" s="492"/>
      <c r="O1225" s="492"/>
      <c r="P1225" s="492"/>
      <c r="Q1225"/>
      <c r="R1225" s="471"/>
      <c r="S1225" s="4"/>
      <c r="T1225" s="4"/>
      <c r="U1225" s="4"/>
      <c r="V1225" s="4"/>
      <c r="W1225" s="4"/>
      <c r="X1225" s="4"/>
      <c r="Y1225" s="4"/>
      <c r="Z1225" s="4"/>
    </row>
    <row r="1226" spans="1:26" ht="15" customHeight="1" x14ac:dyDescent="0.3">
      <c r="A1226" s="492"/>
      <c r="B1226" s="492"/>
      <c r="C1226" s="492"/>
      <c r="D1226" s="492"/>
      <c r="E1226" s="492"/>
      <c r="F1226" s="492"/>
      <c r="G1226" s="492"/>
      <c r="H1226" s="492"/>
      <c r="I1226" s="492"/>
      <c r="J1226" s="492"/>
      <c r="K1226" s="492"/>
      <c r="L1226" s="492"/>
      <c r="M1226" s="492"/>
      <c r="N1226" s="492"/>
      <c r="O1226" s="492"/>
      <c r="P1226" s="492"/>
      <c r="Q1226"/>
      <c r="R1226" s="471"/>
      <c r="S1226" s="4"/>
      <c r="T1226" s="4"/>
      <c r="U1226" s="4"/>
      <c r="V1226" s="4"/>
      <c r="W1226" s="4"/>
      <c r="X1226" s="4"/>
      <c r="Y1226" s="4"/>
      <c r="Z1226" s="4"/>
    </row>
    <row r="1227" spans="1:26" ht="15" customHeight="1" x14ac:dyDescent="0.3">
      <c r="A1227" s="492"/>
      <c r="B1227" s="492"/>
      <c r="C1227" s="492"/>
      <c r="D1227" s="492"/>
      <c r="E1227" s="492"/>
      <c r="F1227" s="492"/>
      <c r="G1227" s="492"/>
      <c r="H1227" s="492"/>
      <c r="I1227" s="492"/>
      <c r="J1227" s="492"/>
      <c r="K1227" s="492"/>
      <c r="L1227" s="492"/>
      <c r="M1227" s="492"/>
      <c r="N1227" s="492"/>
      <c r="O1227" s="492"/>
      <c r="P1227" s="492"/>
      <c r="Q1227"/>
      <c r="R1227" s="471"/>
      <c r="S1227" s="4"/>
      <c r="T1227" s="4"/>
      <c r="U1227" s="4"/>
      <c r="V1227" s="4"/>
      <c r="W1227" s="4"/>
      <c r="X1227" s="4"/>
      <c r="Y1227" s="4"/>
      <c r="Z1227" s="4"/>
    </row>
    <row r="1228" spans="1:26" ht="15" customHeight="1" x14ac:dyDescent="0.3">
      <c r="A1228" s="492"/>
      <c r="B1228" s="492"/>
      <c r="C1228" s="492"/>
      <c r="D1228" s="492"/>
      <c r="E1228" s="492"/>
      <c r="F1228" s="492"/>
      <c r="G1228" s="492"/>
      <c r="H1228" s="492"/>
      <c r="I1228" s="492"/>
      <c r="J1228" s="492"/>
      <c r="K1228" s="492"/>
      <c r="L1228" s="492"/>
      <c r="M1228" s="492"/>
      <c r="N1228" s="492"/>
      <c r="O1228" s="492"/>
      <c r="P1228" s="492"/>
      <c r="Q1228"/>
      <c r="R1228" s="471"/>
      <c r="S1228" s="4"/>
      <c r="T1228" s="4"/>
      <c r="U1228" s="4"/>
      <c r="V1228" s="4"/>
      <c r="W1228" s="4"/>
      <c r="X1228" s="4"/>
      <c r="Y1228" s="4"/>
      <c r="Z1228" s="4"/>
    </row>
    <row r="1229" spans="1:26" ht="15" customHeight="1" x14ac:dyDescent="0.3">
      <c r="A1229" s="492"/>
      <c r="B1229" s="492"/>
      <c r="C1229" s="492"/>
      <c r="D1229" s="492"/>
      <c r="E1229" s="492"/>
      <c r="F1229" s="492"/>
      <c r="G1229" s="492"/>
      <c r="H1229" s="492"/>
      <c r="I1229" s="492"/>
      <c r="J1229" s="492"/>
      <c r="K1229" s="492"/>
      <c r="L1229" s="492"/>
      <c r="M1229" s="492"/>
      <c r="N1229" s="492"/>
      <c r="O1229" s="492"/>
      <c r="P1229" s="492"/>
      <c r="Q1229"/>
      <c r="R1229" s="471"/>
      <c r="S1229" s="4"/>
      <c r="T1229" s="4"/>
      <c r="U1229" s="4"/>
      <c r="V1229" s="4"/>
      <c r="W1229" s="4"/>
      <c r="X1229" s="4"/>
      <c r="Y1229" s="4"/>
      <c r="Z1229" s="4"/>
    </row>
    <row r="1230" spans="1:26" ht="15" customHeight="1" x14ac:dyDescent="0.3">
      <c r="A1230" s="492"/>
      <c r="B1230" s="492"/>
      <c r="C1230" s="492"/>
      <c r="D1230" s="492"/>
      <c r="E1230" s="492"/>
      <c r="F1230" s="492"/>
      <c r="G1230" s="492"/>
      <c r="H1230" s="492"/>
      <c r="I1230" s="492"/>
      <c r="J1230" s="492"/>
      <c r="K1230" s="492"/>
      <c r="L1230" s="492"/>
      <c r="M1230" s="492"/>
      <c r="N1230" s="492"/>
      <c r="O1230" s="492"/>
      <c r="P1230" s="492"/>
      <c r="Q1230"/>
      <c r="R1230" s="471"/>
      <c r="S1230" s="4"/>
      <c r="T1230" s="4"/>
      <c r="U1230" s="4"/>
      <c r="V1230" s="4"/>
      <c r="W1230" s="4"/>
      <c r="X1230" s="4"/>
      <c r="Y1230" s="4"/>
      <c r="Z1230" s="4"/>
    </row>
    <row r="1231" spans="1:26" ht="15" customHeight="1" x14ac:dyDescent="0.3">
      <c r="A1231" s="492"/>
      <c r="B1231" s="492"/>
      <c r="C1231" s="492"/>
      <c r="D1231" s="492"/>
      <c r="E1231" s="492"/>
      <c r="F1231" s="492"/>
      <c r="G1231" s="492"/>
      <c r="H1231" s="492"/>
      <c r="I1231" s="492"/>
      <c r="J1231" s="492"/>
      <c r="K1231" s="492"/>
      <c r="L1231" s="492"/>
      <c r="M1231" s="492"/>
      <c r="N1231" s="492"/>
      <c r="O1231" s="492"/>
      <c r="P1231" s="492"/>
      <c r="Q1231"/>
      <c r="R1231" s="471"/>
      <c r="S1231" s="4"/>
      <c r="T1231" s="4"/>
      <c r="U1231" s="4"/>
      <c r="V1231" s="4"/>
      <c r="W1231" s="4"/>
      <c r="X1231" s="4"/>
      <c r="Y1231" s="4"/>
      <c r="Z1231" s="4"/>
    </row>
    <row r="1232" spans="1:26" ht="15" customHeight="1" x14ac:dyDescent="0.3">
      <c r="A1232" s="492"/>
      <c r="B1232" s="492"/>
      <c r="C1232" s="492"/>
      <c r="D1232" s="492"/>
      <c r="E1232" s="492"/>
      <c r="F1232" s="492"/>
      <c r="G1232" s="492"/>
      <c r="H1232" s="492"/>
      <c r="I1232" s="492"/>
      <c r="J1232" s="492"/>
      <c r="K1232" s="492"/>
      <c r="L1232" s="492"/>
      <c r="M1232" s="492"/>
      <c r="N1232" s="492"/>
      <c r="O1232" s="492"/>
      <c r="P1232" s="492"/>
      <c r="Q1232"/>
      <c r="R1232" s="471"/>
      <c r="S1232" s="4"/>
      <c r="T1232" s="4"/>
      <c r="U1232" s="4"/>
      <c r="V1232" s="4"/>
      <c r="W1232" s="4"/>
      <c r="X1232" s="4"/>
      <c r="Y1232" s="4"/>
      <c r="Z1232" s="4"/>
    </row>
    <row r="1233" spans="1:26" ht="15" customHeight="1" x14ac:dyDescent="0.3">
      <c r="A1233" s="492"/>
      <c r="B1233" s="492"/>
      <c r="C1233" s="492"/>
      <c r="D1233" s="492"/>
      <c r="E1233" s="492"/>
      <c r="F1233" s="492"/>
      <c r="G1233" s="492"/>
      <c r="H1233" s="492"/>
      <c r="I1233" s="492"/>
      <c r="J1233" s="492"/>
      <c r="K1233" s="492"/>
      <c r="L1233" s="492"/>
      <c r="M1233" s="492"/>
      <c r="N1233" s="492"/>
      <c r="O1233" s="492"/>
      <c r="P1233" s="492"/>
      <c r="Q1233"/>
      <c r="R1233" s="471"/>
      <c r="S1233" s="4"/>
      <c r="T1233" s="4"/>
      <c r="U1233" s="4"/>
      <c r="V1233" s="4"/>
      <c r="W1233" s="4"/>
      <c r="X1233" s="4"/>
      <c r="Y1233" s="4"/>
      <c r="Z1233" s="4"/>
    </row>
    <row r="1234" spans="1:26" ht="15" customHeight="1" x14ac:dyDescent="0.3">
      <c r="A1234" s="492"/>
      <c r="B1234" s="492"/>
      <c r="C1234" s="492"/>
      <c r="D1234" s="492"/>
      <c r="E1234" s="492"/>
      <c r="F1234" s="492"/>
      <c r="G1234" s="492"/>
      <c r="H1234" s="492"/>
      <c r="I1234" s="492"/>
      <c r="J1234" s="492"/>
      <c r="K1234" s="492"/>
      <c r="L1234" s="492"/>
      <c r="M1234" s="492"/>
      <c r="N1234" s="492"/>
      <c r="O1234" s="492"/>
      <c r="P1234" s="492"/>
      <c r="Q1234"/>
      <c r="R1234" s="471"/>
      <c r="S1234" s="4"/>
      <c r="T1234" s="4"/>
      <c r="U1234" s="4"/>
      <c r="V1234" s="4"/>
      <c r="W1234" s="4"/>
      <c r="X1234" s="4"/>
      <c r="Y1234" s="4"/>
      <c r="Z1234" s="4"/>
    </row>
    <row r="1235" spans="1:26" ht="15" customHeight="1" x14ac:dyDescent="0.3">
      <c r="A1235" s="492"/>
      <c r="B1235" s="492"/>
      <c r="C1235" s="492"/>
      <c r="D1235" s="492"/>
      <c r="E1235" s="492"/>
      <c r="F1235" s="492"/>
      <c r="G1235" s="492"/>
      <c r="H1235" s="492"/>
      <c r="I1235" s="492"/>
      <c r="J1235" s="492"/>
      <c r="K1235" s="492"/>
      <c r="L1235" s="492"/>
      <c r="M1235" s="492"/>
      <c r="N1235" s="492"/>
      <c r="O1235" s="492"/>
      <c r="P1235" s="492"/>
      <c r="Q1235"/>
      <c r="R1235" s="471"/>
      <c r="S1235" s="4"/>
      <c r="T1235" s="4"/>
      <c r="U1235" s="4"/>
      <c r="V1235" s="4"/>
      <c r="W1235" s="4"/>
      <c r="X1235" s="4"/>
      <c r="Y1235" s="4"/>
      <c r="Z1235" s="4"/>
    </row>
    <row r="1236" spans="1:26" ht="15" customHeight="1" x14ac:dyDescent="0.3">
      <c r="A1236" s="492"/>
      <c r="B1236" s="492"/>
      <c r="C1236" s="492"/>
      <c r="D1236" s="492"/>
      <c r="E1236" s="492"/>
      <c r="F1236" s="492"/>
      <c r="G1236" s="492"/>
      <c r="H1236" s="492"/>
      <c r="I1236" s="492"/>
      <c r="J1236" s="492"/>
      <c r="K1236" s="492"/>
      <c r="L1236" s="492"/>
      <c r="M1236" s="492"/>
      <c r="N1236" s="492"/>
      <c r="O1236" s="492"/>
      <c r="P1236" s="492"/>
      <c r="Q1236"/>
      <c r="R1236" s="471"/>
      <c r="S1236" s="4"/>
      <c r="T1236" s="4"/>
      <c r="U1236" s="4"/>
      <c r="V1236" s="4"/>
      <c r="W1236" s="4"/>
      <c r="X1236" s="4"/>
      <c r="Y1236" s="4"/>
      <c r="Z1236" s="4"/>
    </row>
    <row r="1237" spans="1:26" ht="15" customHeight="1" x14ac:dyDescent="0.3">
      <c r="A1237" s="492"/>
      <c r="B1237" s="492"/>
      <c r="C1237" s="492"/>
      <c r="D1237" s="492"/>
      <c r="E1237" s="492"/>
      <c r="F1237" s="492"/>
      <c r="G1237" s="492"/>
      <c r="H1237" s="492"/>
      <c r="I1237" s="492"/>
      <c r="J1237" s="492"/>
      <c r="K1237" s="492"/>
      <c r="L1237" s="492"/>
      <c r="M1237" s="492"/>
      <c r="N1237" s="492"/>
      <c r="O1237" s="492"/>
      <c r="P1237" s="492"/>
      <c r="Q1237"/>
      <c r="R1237" s="471"/>
      <c r="S1237" s="4"/>
      <c r="T1237" s="4"/>
      <c r="U1237" s="4"/>
      <c r="V1237" s="4"/>
      <c r="W1237" s="4"/>
      <c r="X1237" s="4"/>
      <c r="Y1237" s="4"/>
      <c r="Z1237" s="4"/>
    </row>
    <row r="1238" spans="1:26" ht="15" customHeight="1" x14ac:dyDescent="0.3">
      <c r="A1238" s="492"/>
      <c r="B1238" s="492"/>
      <c r="C1238" s="492"/>
      <c r="D1238" s="492"/>
      <c r="E1238" s="492"/>
      <c r="F1238" s="492"/>
      <c r="G1238" s="492"/>
      <c r="H1238" s="492"/>
      <c r="I1238" s="492"/>
      <c r="J1238" s="492"/>
      <c r="K1238" s="492"/>
      <c r="L1238" s="492"/>
      <c r="M1238" s="492"/>
      <c r="N1238" s="492"/>
      <c r="O1238" s="492"/>
      <c r="P1238" s="492"/>
      <c r="Q1238"/>
      <c r="R1238" s="471"/>
      <c r="S1238" s="4"/>
      <c r="T1238" s="4"/>
      <c r="U1238" s="4"/>
      <c r="V1238" s="4"/>
      <c r="W1238" s="4"/>
      <c r="X1238" s="4"/>
      <c r="Y1238" s="4"/>
      <c r="Z1238" s="4"/>
    </row>
    <row r="1239" spans="1:26" ht="15" customHeight="1" x14ac:dyDescent="0.3">
      <c r="A1239" s="492"/>
      <c r="B1239" s="492"/>
      <c r="C1239" s="492"/>
      <c r="D1239" s="492"/>
      <c r="E1239" s="492"/>
      <c r="F1239" s="492"/>
      <c r="G1239" s="492"/>
      <c r="H1239" s="492"/>
      <c r="I1239" s="492"/>
      <c r="J1239" s="492"/>
      <c r="K1239" s="492"/>
      <c r="L1239" s="492"/>
      <c r="M1239" s="492"/>
      <c r="N1239" s="492"/>
      <c r="O1239" s="492"/>
      <c r="P1239" s="492"/>
      <c r="Q1239"/>
      <c r="R1239" s="471"/>
      <c r="S1239" s="4"/>
      <c r="T1239" s="4"/>
      <c r="U1239" s="4"/>
      <c r="V1239" s="4"/>
      <c r="W1239" s="4"/>
      <c r="X1239" s="4"/>
      <c r="Y1239" s="4"/>
      <c r="Z1239" s="4"/>
    </row>
    <row r="1240" spans="1:26" ht="15" customHeight="1" x14ac:dyDescent="0.3">
      <c r="A1240" s="492"/>
      <c r="B1240" s="492"/>
      <c r="C1240" s="492"/>
      <c r="D1240" s="492"/>
      <c r="E1240" s="492"/>
      <c r="F1240" s="492"/>
      <c r="G1240" s="492"/>
      <c r="H1240" s="492"/>
      <c r="I1240" s="492"/>
      <c r="J1240" s="492"/>
      <c r="K1240" s="492"/>
      <c r="L1240" s="492"/>
      <c r="M1240" s="492"/>
      <c r="N1240" s="492"/>
      <c r="O1240" s="492"/>
      <c r="P1240" s="492"/>
      <c r="Q1240"/>
      <c r="R1240" s="471"/>
      <c r="S1240" s="4"/>
      <c r="T1240" s="4"/>
      <c r="U1240" s="4"/>
      <c r="V1240" s="4"/>
      <c r="W1240" s="4"/>
      <c r="X1240" s="4"/>
      <c r="Y1240" s="4"/>
      <c r="Z1240" s="4"/>
    </row>
    <row r="1241" spans="1:26" ht="15" customHeight="1" x14ac:dyDescent="0.3">
      <c r="A1241" s="492"/>
      <c r="B1241" s="492"/>
      <c r="C1241" s="492"/>
      <c r="D1241" s="492"/>
      <c r="E1241" s="492"/>
      <c r="F1241" s="492"/>
      <c r="G1241" s="492"/>
      <c r="H1241" s="492"/>
      <c r="I1241" s="492"/>
      <c r="J1241" s="492"/>
      <c r="K1241" s="492"/>
      <c r="L1241" s="492"/>
      <c r="M1241" s="492"/>
      <c r="N1241" s="492"/>
      <c r="O1241" s="492"/>
      <c r="P1241" s="492"/>
      <c r="Q1241"/>
      <c r="R1241" s="471"/>
      <c r="S1241" s="4"/>
      <c r="T1241" s="4"/>
      <c r="U1241" s="4"/>
      <c r="V1241" s="4"/>
      <c r="W1241" s="4"/>
      <c r="X1241" s="4"/>
      <c r="Y1241" s="4"/>
      <c r="Z1241" s="4"/>
    </row>
    <row r="1242" spans="1:26" ht="15" customHeight="1" x14ac:dyDescent="0.3">
      <c r="A1242" s="492"/>
      <c r="B1242" s="492"/>
      <c r="C1242" s="492"/>
      <c r="D1242" s="492"/>
      <c r="E1242" s="492"/>
      <c r="F1242" s="492"/>
      <c r="G1242" s="492"/>
      <c r="H1242" s="492"/>
      <c r="I1242" s="492"/>
      <c r="J1242" s="492"/>
      <c r="K1242" s="492"/>
      <c r="L1242" s="492"/>
      <c r="M1242" s="492"/>
      <c r="N1242" s="492"/>
      <c r="O1242" s="492"/>
      <c r="P1242" s="492"/>
      <c r="Q1242"/>
      <c r="R1242" s="471"/>
      <c r="S1242" s="4"/>
      <c r="T1242" s="4"/>
      <c r="U1242" s="4"/>
      <c r="V1242" s="4"/>
      <c r="W1242" s="4"/>
      <c r="X1242" s="4"/>
      <c r="Y1242" s="4"/>
      <c r="Z1242" s="4"/>
    </row>
    <row r="1243" spans="1:26" ht="15" customHeight="1" x14ac:dyDescent="0.3">
      <c r="A1243" s="492"/>
      <c r="B1243" s="492"/>
      <c r="C1243" s="492"/>
      <c r="D1243" s="492"/>
      <c r="E1243" s="492"/>
      <c r="F1243" s="492"/>
      <c r="G1243" s="492"/>
      <c r="H1243" s="492"/>
      <c r="I1243" s="492"/>
      <c r="J1243" s="492"/>
      <c r="K1243" s="492"/>
      <c r="L1243" s="492"/>
      <c r="M1243" s="492"/>
      <c r="N1243" s="492"/>
      <c r="O1243" s="492"/>
      <c r="P1243" s="492"/>
      <c r="Q1243"/>
      <c r="R1243" s="471"/>
      <c r="S1243" s="4"/>
      <c r="T1243" s="4"/>
      <c r="U1243" s="4"/>
      <c r="V1243" s="4"/>
      <c r="W1243" s="4"/>
      <c r="X1243" s="4"/>
      <c r="Y1243" s="4"/>
      <c r="Z1243" s="4"/>
    </row>
    <row r="1244" spans="1:26" ht="15" customHeight="1" x14ac:dyDescent="0.3">
      <c r="A1244" s="492"/>
      <c r="B1244" s="492"/>
      <c r="C1244" s="492"/>
      <c r="D1244" s="492"/>
      <c r="E1244" s="492"/>
      <c r="F1244" s="492"/>
      <c r="G1244" s="492"/>
      <c r="H1244" s="492"/>
      <c r="I1244" s="492"/>
      <c r="J1244" s="492"/>
      <c r="K1244" s="492"/>
      <c r="L1244" s="492"/>
      <c r="M1244" s="492"/>
      <c r="N1244" s="492"/>
      <c r="O1244" s="492"/>
      <c r="P1244" s="492"/>
      <c r="Q1244"/>
      <c r="R1244" s="471"/>
      <c r="S1244" s="4"/>
      <c r="T1244" s="4"/>
      <c r="U1244" s="4"/>
      <c r="V1244" s="4"/>
      <c r="W1244" s="4"/>
      <c r="X1244" s="4"/>
      <c r="Y1244" s="4"/>
      <c r="Z1244" s="4"/>
    </row>
    <row r="1245" spans="1:26" ht="15" customHeight="1" x14ac:dyDescent="0.3">
      <c r="A1245" s="492"/>
      <c r="B1245" s="492"/>
      <c r="C1245" s="492"/>
      <c r="D1245" s="492"/>
      <c r="E1245" s="492"/>
      <c r="F1245" s="492"/>
      <c r="G1245" s="492"/>
      <c r="H1245" s="492"/>
      <c r="I1245" s="492"/>
      <c r="J1245" s="492"/>
      <c r="K1245" s="492"/>
      <c r="L1245" s="492"/>
      <c r="M1245" s="492"/>
      <c r="N1245" s="492"/>
      <c r="O1245" s="492"/>
      <c r="P1245" s="492"/>
      <c r="Q1245"/>
      <c r="R1245" s="471"/>
      <c r="S1245" s="4"/>
      <c r="T1245" s="4"/>
      <c r="U1245" s="4"/>
      <c r="V1245" s="4"/>
      <c r="W1245" s="4"/>
      <c r="X1245" s="4"/>
      <c r="Y1245" s="4"/>
      <c r="Z1245" s="4"/>
    </row>
    <row r="1246" spans="1:26" ht="15" customHeight="1" x14ac:dyDescent="0.3">
      <c r="A1246" s="492"/>
      <c r="B1246" s="492"/>
      <c r="C1246" s="492"/>
      <c r="D1246" s="492"/>
      <c r="E1246" s="492"/>
      <c r="F1246" s="492"/>
      <c r="G1246" s="492"/>
      <c r="H1246" s="492"/>
      <c r="I1246" s="492"/>
      <c r="J1246" s="492"/>
      <c r="K1246" s="492"/>
      <c r="L1246" s="492"/>
      <c r="M1246" s="492"/>
      <c r="N1246" s="492"/>
      <c r="O1246" s="492"/>
      <c r="P1246" s="492"/>
      <c r="Q1246"/>
      <c r="R1246" s="471"/>
      <c r="S1246" s="4"/>
      <c r="T1246" s="4"/>
      <c r="U1246" s="4"/>
      <c r="V1246" s="4"/>
      <c r="W1246" s="4"/>
      <c r="X1246" s="4"/>
      <c r="Y1246" s="4"/>
      <c r="Z1246" s="4"/>
    </row>
    <row r="1247" spans="1:26" ht="15" customHeight="1" x14ac:dyDescent="0.3">
      <c r="A1247" s="492"/>
      <c r="B1247" s="492"/>
      <c r="C1247" s="492"/>
      <c r="D1247" s="492"/>
      <c r="E1247" s="492"/>
      <c r="F1247" s="492"/>
      <c r="G1247" s="492"/>
      <c r="H1247" s="492"/>
      <c r="I1247" s="492"/>
      <c r="J1247" s="492"/>
      <c r="K1247" s="492"/>
      <c r="L1247" s="492"/>
      <c r="M1247" s="492"/>
      <c r="N1247" s="492"/>
      <c r="O1247" s="492"/>
      <c r="P1247" s="492"/>
      <c r="Q1247"/>
      <c r="R1247" s="471"/>
      <c r="S1247" s="4"/>
      <c r="T1247" s="4"/>
      <c r="U1247" s="4"/>
      <c r="V1247" s="4"/>
      <c r="W1247" s="4"/>
      <c r="X1247" s="4"/>
      <c r="Y1247" s="4"/>
      <c r="Z1247" s="4"/>
    </row>
    <row r="1248" spans="1:26" ht="15" customHeight="1" x14ac:dyDescent="0.3">
      <c r="A1248" s="492"/>
      <c r="B1248" s="492"/>
      <c r="C1248" s="492"/>
      <c r="D1248" s="492"/>
      <c r="E1248" s="492"/>
      <c r="F1248" s="492"/>
      <c r="G1248" s="492"/>
      <c r="H1248" s="492"/>
      <c r="I1248" s="492"/>
      <c r="J1248" s="492"/>
      <c r="K1248" s="492"/>
      <c r="L1248" s="492"/>
      <c r="M1248" s="492"/>
      <c r="N1248" s="492"/>
      <c r="O1248" s="492"/>
      <c r="P1248" s="492"/>
      <c r="Q1248"/>
      <c r="R1248" s="471"/>
      <c r="S1248" s="4"/>
      <c r="T1248" s="4"/>
      <c r="U1248" s="4"/>
      <c r="V1248" s="4"/>
      <c r="W1248" s="4"/>
      <c r="X1248" s="4"/>
      <c r="Y1248" s="4"/>
      <c r="Z1248" s="4"/>
    </row>
    <row r="1249" spans="1:26" ht="15" customHeight="1" x14ac:dyDescent="0.3">
      <c r="A1249" s="492"/>
      <c r="B1249" s="492"/>
      <c r="C1249" s="492"/>
      <c r="D1249" s="492"/>
      <c r="E1249" s="492"/>
      <c r="F1249" s="492"/>
      <c r="G1249" s="492"/>
      <c r="H1249" s="492"/>
      <c r="I1249" s="492"/>
      <c r="J1249" s="492"/>
      <c r="K1249" s="492"/>
      <c r="L1249" s="492"/>
      <c r="M1249" s="492"/>
      <c r="N1249" s="492"/>
      <c r="O1249" s="492"/>
      <c r="P1249" s="492"/>
      <c r="Q1249"/>
      <c r="R1249" s="471"/>
      <c r="S1249" s="4"/>
      <c r="T1249" s="4"/>
      <c r="U1249" s="4"/>
      <c r="V1249" s="4"/>
      <c r="W1249" s="4"/>
      <c r="X1249" s="4"/>
      <c r="Y1249" s="4"/>
      <c r="Z1249" s="4"/>
    </row>
    <row r="1250" spans="1:26" ht="15" customHeight="1" x14ac:dyDescent="0.3">
      <c r="A1250" s="492"/>
      <c r="B1250" s="492"/>
      <c r="C1250" s="492"/>
      <c r="D1250" s="492"/>
      <c r="E1250" s="492"/>
      <c r="F1250" s="492"/>
      <c r="G1250" s="492"/>
      <c r="H1250" s="492"/>
      <c r="I1250" s="492"/>
      <c r="J1250" s="492"/>
      <c r="K1250" s="492"/>
      <c r="L1250" s="492"/>
      <c r="M1250" s="492"/>
      <c r="N1250" s="492"/>
      <c r="O1250" s="492"/>
      <c r="P1250" s="492"/>
      <c r="Q1250"/>
      <c r="R1250" s="471"/>
      <c r="S1250" s="4"/>
      <c r="T1250" s="4"/>
      <c r="U1250" s="4"/>
      <c r="V1250" s="4"/>
      <c r="W1250" s="4"/>
      <c r="X1250" s="4"/>
      <c r="Y1250" s="4"/>
      <c r="Z1250" s="4"/>
    </row>
    <row r="1251" spans="1:26" ht="15" customHeight="1" x14ac:dyDescent="0.3">
      <c r="A1251" s="492"/>
      <c r="B1251" s="492"/>
      <c r="C1251" s="492"/>
      <c r="D1251" s="492"/>
      <c r="E1251" s="492"/>
      <c r="F1251" s="492"/>
      <c r="G1251" s="492"/>
      <c r="H1251" s="492"/>
      <c r="I1251" s="492"/>
      <c r="J1251" s="492"/>
      <c r="K1251" s="492"/>
      <c r="L1251" s="492"/>
      <c r="M1251" s="492"/>
      <c r="N1251" s="492"/>
      <c r="O1251" s="492"/>
      <c r="P1251" s="492"/>
      <c r="Q1251"/>
      <c r="R1251" s="471"/>
      <c r="S1251" s="4"/>
      <c r="T1251" s="4"/>
      <c r="U1251" s="4"/>
      <c r="V1251" s="4"/>
      <c r="W1251" s="4"/>
      <c r="X1251" s="4"/>
      <c r="Y1251" s="4"/>
      <c r="Z1251" s="4"/>
    </row>
    <row r="1252" spans="1:26" ht="15" customHeight="1" x14ac:dyDescent="0.3">
      <c r="A1252" s="492"/>
      <c r="B1252" s="492"/>
      <c r="C1252" s="492"/>
      <c r="D1252" s="492"/>
      <c r="E1252" s="492"/>
      <c r="F1252" s="492"/>
      <c r="G1252" s="492"/>
      <c r="H1252" s="492"/>
      <c r="I1252" s="492"/>
      <c r="J1252" s="492"/>
      <c r="K1252" s="492"/>
      <c r="L1252" s="492"/>
      <c r="M1252" s="492"/>
      <c r="N1252" s="492"/>
      <c r="O1252" s="492"/>
      <c r="P1252" s="492"/>
      <c r="Q1252"/>
      <c r="R1252" s="471"/>
      <c r="S1252" s="4"/>
      <c r="T1252" s="4"/>
      <c r="U1252" s="4"/>
      <c r="V1252" s="4"/>
      <c r="W1252" s="4"/>
      <c r="X1252" s="4"/>
      <c r="Y1252" s="4"/>
      <c r="Z1252" s="4"/>
    </row>
    <row r="1253" spans="1:26" ht="15" customHeight="1" x14ac:dyDescent="0.3">
      <c r="A1253" s="492"/>
      <c r="B1253" s="492"/>
      <c r="C1253" s="492"/>
      <c r="D1253" s="492"/>
      <c r="E1253" s="492"/>
      <c r="F1253" s="492"/>
      <c r="G1253" s="492"/>
      <c r="H1253" s="492"/>
      <c r="I1253" s="492"/>
      <c r="J1253" s="492"/>
      <c r="K1253" s="492"/>
      <c r="L1253" s="492"/>
      <c r="M1253" s="492"/>
      <c r="N1253" s="492"/>
      <c r="O1253" s="492"/>
      <c r="P1253" s="492"/>
      <c r="Q1253"/>
      <c r="R1253" s="471"/>
      <c r="S1253" s="4"/>
      <c r="T1253" s="4"/>
      <c r="U1253" s="4"/>
      <c r="V1253" s="4"/>
      <c r="W1253" s="4"/>
      <c r="X1253" s="4"/>
      <c r="Y1253" s="4"/>
      <c r="Z1253" s="4"/>
    </row>
    <row r="1254" spans="1:26" ht="15" customHeight="1" x14ac:dyDescent="0.3">
      <c r="A1254" s="492"/>
      <c r="B1254" s="492"/>
      <c r="C1254" s="492"/>
      <c r="D1254" s="492"/>
      <c r="E1254" s="492"/>
      <c r="F1254" s="492"/>
      <c r="G1254" s="492"/>
      <c r="H1254" s="492"/>
      <c r="I1254" s="492"/>
      <c r="J1254" s="492"/>
      <c r="K1254" s="492"/>
      <c r="L1254" s="492"/>
      <c r="M1254" s="492"/>
      <c r="N1254" s="492"/>
      <c r="O1254" s="492"/>
      <c r="P1254" s="492"/>
      <c r="Q1254"/>
      <c r="R1254" s="471"/>
      <c r="S1254" s="4"/>
      <c r="T1254" s="4"/>
      <c r="U1254" s="4"/>
      <c r="V1254" s="4"/>
      <c r="W1254" s="4"/>
      <c r="X1254" s="4"/>
      <c r="Y1254" s="4"/>
      <c r="Z1254" s="4"/>
    </row>
    <row r="1255" spans="1:26" ht="15" customHeight="1" x14ac:dyDescent="0.3">
      <c r="A1255" s="492"/>
      <c r="B1255" s="492"/>
      <c r="C1255" s="492"/>
      <c r="D1255" s="492"/>
      <c r="E1255" s="492"/>
      <c r="F1255" s="492"/>
      <c r="G1255" s="492"/>
      <c r="H1255" s="492"/>
      <c r="I1255" s="492"/>
      <c r="J1255" s="492"/>
      <c r="K1255" s="492"/>
      <c r="L1255" s="492"/>
      <c r="M1255" s="492"/>
      <c r="N1255" s="492"/>
      <c r="O1255" s="492"/>
      <c r="P1255" s="492"/>
      <c r="Q1255"/>
      <c r="R1255" s="471"/>
      <c r="S1255" s="4"/>
      <c r="T1255" s="4"/>
      <c r="U1255" s="4"/>
      <c r="V1255" s="4"/>
      <c r="W1255" s="4"/>
      <c r="X1255" s="4"/>
      <c r="Y1255" s="4"/>
      <c r="Z1255" s="4"/>
    </row>
    <row r="1256" spans="1:26" ht="15" customHeight="1" x14ac:dyDescent="0.3">
      <c r="A1256" s="492"/>
      <c r="B1256" s="492"/>
      <c r="C1256" s="492"/>
      <c r="D1256" s="492"/>
      <c r="E1256" s="492"/>
      <c r="F1256" s="492"/>
      <c r="G1256" s="492"/>
      <c r="H1256" s="492"/>
      <c r="I1256" s="492"/>
      <c r="J1256" s="492"/>
      <c r="K1256" s="492"/>
      <c r="L1256" s="492"/>
      <c r="M1256" s="492"/>
      <c r="N1256" s="492"/>
      <c r="O1256" s="492"/>
      <c r="P1256" s="492"/>
      <c r="Q1256"/>
      <c r="R1256" s="471"/>
      <c r="S1256" s="4"/>
      <c r="T1256" s="4"/>
      <c r="U1256" s="4"/>
      <c r="V1256" s="4"/>
      <c r="W1256" s="4"/>
      <c r="X1256" s="4"/>
      <c r="Y1256" s="4"/>
      <c r="Z1256" s="4"/>
    </row>
    <row r="1257" spans="1:26" ht="15" customHeight="1" x14ac:dyDescent="0.3">
      <c r="A1257" s="492"/>
      <c r="B1257" s="492"/>
      <c r="C1257" s="492"/>
      <c r="D1257" s="492"/>
      <c r="E1257" s="492"/>
      <c r="F1257" s="492"/>
      <c r="G1257" s="492"/>
      <c r="H1257" s="492"/>
      <c r="I1257" s="492"/>
      <c r="J1257" s="492"/>
      <c r="K1257" s="492"/>
      <c r="L1257" s="492"/>
      <c r="M1257" s="492"/>
      <c r="N1257" s="492"/>
      <c r="O1257" s="492"/>
      <c r="P1257" s="492"/>
      <c r="Q1257"/>
      <c r="R1257" s="449"/>
      <c r="S1257" s="4"/>
      <c r="T1257" s="4"/>
      <c r="U1257" s="4"/>
      <c r="V1257" s="4"/>
      <c r="W1257" s="4"/>
      <c r="X1257" s="4"/>
      <c r="Y1257" s="4"/>
      <c r="Z1257" s="4"/>
    </row>
    <row r="1258" spans="1:26" ht="15" customHeight="1" x14ac:dyDescent="0.3">
      <c r="A1258" s="492"/>
      <c r="B1258" s="492"/>
      <c r="C1258" s="492"/>
      <c r="D1258" s="492"/>
      <c r="E1258" s="492"/>
      <c r="F1258" s="492"/>
      <c r="G1258" s="492"/>
      <c r="H1258" s="492"/>
      <c r="I1258" s="492"/>
      <c r="J1258" s="492"/>
      <c r="K1258" s="492"/>
      <c r="L1258" s="492"/>
      <c r="M1258" s="492"/>
      <c r="N1258" s="492"/>
      <c r="O1258" s="492"/>
      <c r="P1258" s="492"/>
      <c r="Q1258"/>
      <c r="R1258" s="449"/>
      <c r="S1258" s="4"/>
      <c r="T1258" s="4"/>
      <c r="U1258" s="4"/>
      <c r="V1258" s="4"/>
      <c r="W1258" s="4"/>
      <c r="X1258" s="4"/>
      <c r="Y1258" s="4"/>
      <c r="Z1258" s="4"/>
    </row>
    <row r="1259" spans="1:26" ht="15" customHeight="1" x14ac:dyDescent="0.3">
      <c r="A1259" s="492"/>
      <c r="B1259" s="492"/>
      <c r="C1259" s="492"/>
      <c r="D1259" s="492"/>
      <c r="E1259" s="492"/>
      <c r="F1259" s="492"/>
      <c r="G1259" s="492"/>
      <c r="H1259" s="492"/>
      <c r="I1259" s="492"/>
      <c r="J1259" s="492"/>
      <c r="K1259" s="492"/>
      <c r="L1259" s="492"/>
      <c r="M1259" s="492"/>
      <c r="N1259" s="492"/>
      <c r="O1259" s="492"/>
      <c r="P1259" s="492"/>
      <c r="Q1259"/>
      <c r="R1259" s="449"/>
      <c r="S1259" s="4"/>
      <c r="T1259" s="4"/>
      <c r="U1259" s="4"/>
      <c r="V1259" s="4"/>
      <c r="W1259" s="4"/>
      <c r="X1259" s="4"/>
      <c r="Y1259" s="4"/>
      <c r="Z1259" s="4"/>
    </row>
    <row r="1260" spans="1:26" ht="15" customHeight="1" x14ac:dyDescent="0.3">
      <c r="A1260" s="492"/>
      <c r="B1260" s="492"/>
      <c r="C1260" s="492"/>
      <c r="D1260" s="492"/>
      <c r="E1260" s="492"/>
      <c r="F1260" s="492"/>
      <c r="G1260" s="492"/>
      <c r="H1260" s="492"/>
      <c r="I1260" s="492"/>
      <c r="J1260" s="492"/>
      <c r="K1260" s="492"/>
      <c r="L1260" s="492"/>
      <c r="M1260" s="492"/>
      <c r="N1260" s="492"/>
      <c r="O1260" s="492"/>
      <c r="P1260" s="492"/>
      <c r="Q1260"/>
      <c r="R1260" s="449"/>
      <c r="S1260" s="4"/>
      <c r="T1260" s="4"/>
      <c r="U1260" s="4"/>
      <c r="V1260" s="4"/>
      <c r="W1260" s="4"/>
      <c r="X1260" s="4"/>
      <c r="Y1260" s="4"/>
      <c r="Z1260" s="4"/>
    </row>
    <row r="1261" spans="1:26" ht="15" customHeight="1" x14ac:dyDescent="0.3">
      <c r="A1261" s="492"/>
      <c r="B1261" s="492"/>
      <c r="C1261" s="492"/>
      <c r="D1261" s="492"/>
      <c r="E1261" s="492"/>
      <c r="F1261" s="492"/>
      <c r="G1261" s="492"/>
      <c r="H1261" s="492"/>
      <c r="I1261" s="492"/>
      <c r="J1261" s="492"/>
      <c r="K1261" s="492"/>
      <c r="L1261" s="492"/>
      <c r="M1261" s="492"/>
      <c r="N1261" s="492"/>
      <c r="O1261" s="492"/>
      <c r="P1261" s="492"/>
      <c r="Q1261"/>
      <c r="R1261" s="449"/>
      <c r="S1261" s="4"/>
      <c r="T1261" s="4"/>
      <c r="U1261" s="4"/>
      <c r="V1261" s="4"/>
      <c r="W1261" s="4"/>
      <c r="X1261" s="4"/>
      <c r="Y1261" s="4"/>
      <c r="Z1261" s="4"/>
    </row>
    <row r="1262" spans="1:26" ht="15" customHeight="1" x14ac:dyDescent="0.3">
      <c r="A1262" s="492"/>
      <c r="B1262" s="492"/>
      <c r="C1262" s="492"/>
      <c r="D1262" s="492"/>
      <c r="E1262" s="492"/>
      <c r="F1262" s="492"/>
      <c r="G1262" s="492"/>
      <c r="H1262" s="492"/>
      <c r="I1262" s="492"/>
      <c r="J1262" s="492"/>
      <c r="K1262" s="492"/>
      <c r="L1262" s="492"/>
      <c r="M1262" s="492"/>
      <c r="N1262" s="492"/>
      <c r="O1262" s="492"/>
      <c r="P1262" s="492"/>
      <c r="Q1262"/>
      <c r="R1262" s="449"/>
      <c r="S1262" s="4"/>
      <c r="T1262" s="4"/>
      <c r="U1262" s="4"/>
      <c r="V1262" s="4"/>
      <c r="W1262" s="4"/>
      <c r="X1262" s="4"/>
      <c r="Y1262" s="4"/>
      <c r="Z1262" s="4"/>
    </row>
    <row r="1263" spans="1:26" ht="15" customHeight="1" x14ac:dyDescent="0.3">
      <c r="A1263" s="492"/>
      <c r="B1263" s="492"/>
      <c r="C1263" s="492"/>
      <c r="D1263" s="492"/>
      <c r="E1263" s="492"/>
      <c r="F1263" s="492"/>
      <c r="G1263" s="492"/>
      <c r="H1263" s="492"/>
      <c r="I1263" s="492"/>
      <c r="J1263" s="492"/>
      <c r="K1263" s="492"/>
      <c r="L1263" s="492"/>
      <c r="M1263" s="492"/>
      <c r="N1263" s="492"/>
      <c r="O1263" s="492"/>
      <c r="P1263" s="492"/>
      <c r="Q1263"/>
      <c r="R1263" s="449"/>
      <c r="S1263" s="4"/>
      <c r="T1263" s="4"/>
      <c r="U1263" s="4"/>
      <c r="V1263" s="4"/>
      <c r="W1263" s="4"/>
      <c r="X1263" s="4"/>
      <c r="Y1263" s="4"/>
      <c r="Z1263" s="4"/>
    </row>
    <row r="1264" spans="1:26" ht="15" customHeight="1" x14ac:dyDescent="0.3">
      <c r="A1264" s="492"/>
      <c r="B1264" s="492"/>
      <c r="C1264" s="492"/>
      <c r="D1264" s="492"/>
      <c r="E1264" s="492"/>
      <c r="F1264" s="492"/>
      <c r="G1264" s="492"/>
      <c r="H1264" s="492"/>
      <c r="I1264" s="492"/>
      <c r="J1264" s="492"/>
      <c r="K1264" s="492"/>
      <c r="L1264" s="492"/>
      <c r="M1264" s="492"/>
      <c r="N1264" s="492"/>
      <c r="O1264" s="492"/>
      <c r="P1264" s="492"/>
      <c r="Q1264"/>
      <c r="R1264" s="449"/>
      <c r="S1264" s="4"/>
      <c r="T1264" s="4"/>
      <c r="U1264" s="4"/>
      <c r="V1264" s="4"/>
      <c r="W1264" s="4"/>
      <c r="X1264" s="4"/>
      <c r="Y1264" s="4"/>
      <c r="Z1264" s="4"/>
    </row>
    <row r="1265" spans="1:26" ht="15" customHeight="1" x14ac:dyDescent="0.3">
      <c r="A1265" s="492"/>
      <c r="B1265" s="492"/>
      <c r="C1265" s="492"/>
      <c r="D1265" s="492"/>
      <c r="E1265" s="492"/>
      <c r="F1265" s="492"/>
      <c r="G1265" s="492"/>
      <c r="H1265" s="492"/>
      <c r="I1265" s="492"/>
      <c r="J1265" s="492"/>
      <c r="K1265" s="492"/>
      <c r="L1265" s="492"/>
      <c r="M1265" s="492"/>
      <c r="N1265" s="492"/>
      <c r="O1265" s="492"/>
      <c r="P1265" s="492"/>
      <c r="Q1265"/>
      <c r="R1265" s="449"/>
      <c r="S1265" s="4"/>
      <c r="T1265" s="4"/>
      <c r="U1265" s="4"/>
      <c r="V1265" s="4"/>
      <c r="W1265" s="4"/>
      <c r="X1265" s="4"/>
      <c r="Y1265" s="4"/>
      <c r="Z1265" s="4"/>
    </row>
    <row r="1266" spans="1:26" ht="15" customHeight="1" x14ac:dyDescent="0.3">
      <c r="A1266" s="492"/>
      <c r="B1266" s="492"/>
      <c r="C1266" s="492"/>
      <c r="D1266" s="492"/>
      <c r="E1266" s="492"/>
      <c r="F1266" s="492"/>
      <c r="G1266" s="492"/>
      <c r="H1266" s="492"/>
      <c r="I1266" s="492"/>
      <c r="J1266" s="492"/>
      <c r="K1266" s="492"/>
      <c r="L1266" s="492"/>
      <c r="M1266" s="492"/>
      <c r="N1266" s="492"/>
      <c r="O1266" s="492"/>
      <c r="P1266" s="492"/>
      <c r="Q1266"/>
      <c r="R1266" s="449"/>
      <c r="S1266" s="4"/>
      <c r="T1266" s="4"/>
      <c r="U1266" s="4"/>
      <c r="V1266" s="4"/>
      <c r="W1266" s="4"/>
      <c r="X1266" s="4"/>
      <c r="Y1266" s="4"/>
      <c r="Z1266" s="4"/>
    </row>
    <row r="1267" spans="1:26" ht="15" customHeight="1" x14ac:dyDescent="0.3">
      <c r="A1267" s="492"/>
      <c r="B1267" s="492"/>
      <c r="C1267" s="492"/>
      <c r="D1267" s="492"/>
      <c r="E1267" s="492"/>
      <c r="F1267" s="492"/>
      <c r="G1267" s="492"/>
      <c r="H1267" s="492"/>
      <c r="I1267" s="492"/>
      <c r="J1267" s="492"/>
      <c r="K1267" s="492"/>
      <c r="L1267" s="492"/>
      <c r="M1267" s="492"/>
      <c r="N1267" s="492"/>
      <c r="O1267" s="492"/>
      <c r="P1267" s="492"/>
      <c r="Q1267"/>
      <c r="R1267" s="449"/>
      <c r="S1267" s="4"/>
      <c r="T1267" s="4"/>
      <c r="U1267" s="4"/>
      <c r="V1267" s="4"/>
      <c r="W1267" s="4"/>
      <c r="X1267" s="4"/>
      <c r="Y1267" s="4"/>
      <c r="Z1267" s="4"/>
    </row>
    <row r="1268" spans="1:26" ht="15" customHeight="1" x14ac:dyDescent="0.3">
      <c r="A1268" s="492"/>
      <c r="B1268" s="492"/>
      <c r="C1268" s="492"/>
      <c r="D1268" s="492"/>
      <c r="E1268" s="492"/>
      <c r="F1268" s="492"/>
      <c r="G1268" s="492"/>
      <c r="H1268" s="492"/>
      <c r="I1268" s="492"/>
      <c r="J1268" s="492"/>
      <c r="K1268" s="492"/>
      <c r="L1268" s="492"/>
      <c r="M1268" s="492"/>
      <c r="N1268" s="492"/>
      <c r="O1268" s="492"/>
      <c r="P1268" s="492"/>
      <c r="Q1268"/>
      <c r="R1268" s="449"/>
      <c r="S1268" s="4"/>
      <c r="T1268" s="4"/>
      <c r="U1268" s="4"/>
      <c r="V1268" s="4"/>
      <c r="W1268" s="4"/>
      <c r="X1268" s="4"/>
      <c r="Y1268" s="4"/>
      <c r="Z1268" s="4"/>
    </row>
    <row r="1269" spans="1:26" ht="15" customHeight="1" x14ac:dyDescent="0.3">
      <c r="A1269" s="492"/>
      <c r="B1269" s="492"/>
      <c r="C1269" s="492"/>
      <c r="D1269" s="492"/>
      <c r="E1269" s="492"/>
      <c r="F1269" s="492"/>
      <c r="G1269" s="492"/>
      <c r="H1269" s="492"/>
      <c r="I1269" s="492"/>
      <c r="J1269" s="492"/>
      <c r="K1269" s="492"/>
      <c r="L1269" s="492"/>
      <c r="M1269" s="492"/>
      <c r="N1269" s="492"/>
      <c r="O1269" s="492"/>
      <c r="P1269" s="492"/>
      <c r="Q1269"/>
      <c r="R1269" s="449"/>
      <c r="S1269" s="4"/>
      <c r="T1269" s="4"/>
      <c r="U1269" s="4"/>
      <c r="V1269" s="4"/>
      <c r="W1269" s="4"/>
      <c r="X1269" s="4"/>
      <c r="Y1269" s="4"/>
      <c r="Z1269" s="4"/>
    </row>
    <row r="1270" spans="1:26" ht="15" customHeight="1" x14ac:dyDescent="0.3">
      <c r="A1270" s="492"/>
      <c r="B1270" s="492"/>
      <c r="C1270" s="492"/>
      <c r="D1270" s="492"/>
      <c r="E1270" s="492"/>
      <c r="F1270" s="492"/>
      <c r="G1270" s="492"/>
      <c r="H1270" s="492"/>
      <c r="I1270" s="492"/>
      <c r="J1270" s="492"/>
      <c r="K1270" s="492"/>
      <c r="L1270" s="492"/>
      <c r="M1270" s="492"/>
      <c r="N1270" s="492"/>
      <c r="O1270" s="492"/>
      <c r="P1270" s="492"/>
      <c r="Q1270"/>
      <c r="R1270" s="449"/>
      <c r="S1270" s="4"/>
      <c r="T1270" s="4"/>
      <c r="U1270" s="4"/>
      <c r="V1270" s="4"/>
      <c r="W1270" s="4"/>
      <c r="X1270" s="4"/>
      <c r="Y1270" s="4"/>
      <c r="Z1270" s="4"/>
    </row>
    <row r="1271" spans="1:26" ht="15" customHeight="1" x14ac:dyDescent="0.3">
      <c r="A1271" s="492"/>
      <c r="B1271" s="492"/>
      <c r="C1271" s="492"/>
      <c r="D1271" s="492"/>
      <c r="E1271" s="492"/>
      <c r="F1271" s="492"/>
      <c r="G1271" s="492"/>
      <c r="H1271" s="492"/>
      <c r="I1271" s="492"/>
      <c r="J1271" s="492"/>
      <c r="K1271" s="492"/>
      <c r="L1271" s="492"/>
      <c r="M1271" s="492"/>
      <c r="N1271" s="492"/>
      <c r="O1271" s="492"/>
      <c r="P1271" s="492"/>
      <c r="Q1271"/>
      <c r="R1271" s="449"/>
      <c r="S1271" s="4"/>
      <c r="T1271" s="4"/>
      <c r="U1271" s="4"/>
      <c r="V1271" s="4"/>
      <c r="W1271" s="4"/>
      <c r="X1271" s="4"/>
      <c r="Y1271" s="4"/>
      <c r="Z1271" s="4"/>
    </row>
    <row r="1272" spans="1:26" ht="15" customHeight="1" x14ac:dyDescent="0.3">
      <c r="A1272" s="492"/>
      <c r="B1272" s="492"/>
      <c r="C1272" s="492"/>
      <c r="D1272" s="492"/>
      <c r="E1272" s="492"/>
      <c r="F1272" s="492"/>
      <c r="G1272" s="492"/>
      <c r="H1272" s="492"/>
      <c r="I1272" s="492"/>
      <c r="J1272" s="492"/>
      <c r="K1272" s="492"/>
      <c r="L1272" s="492"/>
      <c r="M1272" s="492"/>
      <c r="N1272" s="492"/>
      <c r="O1272" s="492"/>
      <c r="P1272" s="492"/>
      <c r="Q1272"/>
      <c r="R1272" s="449"/>
      <c r="S1272" s="4"/>
      <c r="T1272" s="4"/>
      <c r="U1272" s="4"/>
      <c r="V1272" s="4"/>
      <c r="W1272" s="4"/>
      <c r="X1272" s="4"/>
      <c r="Y1272" s="4"/>
      <c r="Z1272" s="4"/>
    </row>
    <row r="1273" spans="1:26" ht="15" customHeight="1" x14ac:dyDescent="0.3">
      <c r="A1273" s="492"/>
      <c r="B1273" s="492"/>
      <c r="C1273" s="492"/>
      <c r="D1273" s="492"/>
      <c r="E1273" s="492"/>
      <c r="F1273" s="492"/>
      <c r="G1273" s="492"/>
      <c r="H1273" s="492"/>
      <c r="I1273" s="492"/>
      <c r="J1273" s="492"/>
      <c r="K1273" s="492"/>
      <c r="L1273" s="492"/>
      <c r="M1273" s="492"/>
      <c r="N1273" s="492"/>
      <c r="O1273" s="492"/>
      <c r="P1273" s="492"/>
      <c r="Q1273"/>
      <c r="R1273" s="449"/>
      <c r="S1273" s="4"/>
      <c r="T1273" s="4"/>
      <c r="U1273" s="4"/>
      <c r="V1273" s="4"/>
      <c r="W1273" s="4"/>
      <c r="X1273" s="4"/>
      <c r="Y1273" s="4"/>
      <c r="Z1273" s="4"/>
    </row>
    <row r="1274" spans="1:26" ht="15" customHeight="1" x14ac:dyDescent="0.3">
      <c r="A1274" s="492"/>
      <c r="B1274" s="492"/>
      <c r="C1274" s="492"/>
      <c r="D1274" s="492"/>
      <c r="E1274" s="492"/>
      <c r="F1274" s="492"/>
      <c r="G1274" s="492"/>
      <c r="H1274" s="492"/>
      <c r="I1274" s="492"/>
      <c r="J1274" s="492"/>
      <c r="K1274" s="492"/>
      <c r="L1274" s="492"/>
      <c r="M1274" s="492"/>
      <c r="N1274" s="492"/>
      <c r="O1274" s="492"/>
      <c r="P1274" s="492"/>
      <c r="Q1274"/>
      <c r="R1274" s="449"/>
      <c r="S1274" s="4"/>
      <c r="T1274" s="4"/>
      <c r="U1274" s="4"/>
      <c r="V1274" s="4"/>
      <c r="W1274" s="4"/>
      <c r="X1274" s="4"/>
      <c r="Y1274" s="4"/>
      <c r="Z1274" s="4"/>
    </row>
    <row r="1275" spans="1:26" ht="15" customHeight="1" x14ac:dyDescent="0.3">
      <c r="A1275" s="492"/>
      <c r="B1275" s="492"/>
      <c r="C1275" s="492"/>
      <c r="D1275" s="492"/>
      <c r="E1275" s="492"/>
      <c r="F1275" s="492"/>
      <c r="G1275" s="492"/>
      <c r="H1275" s="492"/>
      <c r="I1275" s="492"/>
      <c r="J1275" s="492"/>
      <c r="K1275" s="492"/>
      <c r="L1275" s="492"/>
      <c r="M1275" s="492"/>
      <c r="N1275" s="492"/>
      <c r="O1275" s="492"/>
      <c r="P1275" s="492"/>
      <c r="Q1275"/>
      <c r="R1275" s="449"/>
      <c r="S1275" s="4"/>
      <c r="T1275" s="4"/>
      <c r="U1275" s="4"/>
      <c r="V1275" s="4"/>
      <c r="W1275" s="4"/>
      <c r="X1275" s="4"/>
      <c r="Y1275" s="4"/>
      <c r="Z1275" s="4"/>
    </row>
    <row r="1276" spans="1:26" ht="15" customHeight="1" x14ac:dyDescent="0.3">
      <c r="A1276" s="492"/>
      <c r="B1276" s="492"/>
      <c r="C1276" s="492"/>
      <c r="D1276" s="492"/>
      <c r="E1276" s="492"/>
      <c r="F1276" s="492"/>
      <c r="G1276" s="492"/>
      <c r="H1276" s="492"/>
      <c r="I1276" s="492"/>
      <c r="J1276" s="492"/>
      <c r="K1276" s="492"/>
      <c r="L1276" s="492"/>
      <c r="M1276" s="492"/>
      <c r="N1276" s="492"/>
      <c r="O1276" s="492"/>
      <c r="P1276" s="492"/>
      <c r="Q1276"/>
      <c r="R1276" s="449"/>
      <c r="S1276" s="4"/>
      <c r="T1276" s="4"/>
      <c r="U1276" s="4"/>
      <c r="V1276" s="4"/>
      <c r="W1276" s="4"/>
      <c r="X1276" s="4"/>
      <c r="Y1276" s="4"/>
      <c r="Z1276" s="4"/>
    </row>
    <row r="1277" spans="1:26" ht="15" customHeight="1" x14ac:dyDescent="0.3">
      <c r="A1277" s="492"/>
      <c r="B1277" s="492"/>
      <c r="C1277" s="492"/>
      <c r="D1277" s="492"/>
      <c r="E1277" s="492"/>
      <c r="F1277" s="492"/>
      <c r="G1277" s="492"/>
      <c r="H1277" s="492"/>
      <c r="I1277" s="492"/>
      <c r="J1277" s="492"/>
      <c r="K1277" s="492"/>
      <c r="L1277" s="492"/>
      <c r="M1277" s="492"/>
      <c r="N1277" s="492"/>
      <c r="O1277" s="492"/>
      <c r="P1277" s="492"/>
      <c r="Q1277"/>
      <c r="R1277" s="449"/>
      <c r="S1277" s="4"/>
      <c r="T1277" s="4"/>
      <c r="U1277" s="4"/>
      <c r="V1277" s="4"/>
      <c r="W1277" s="4"/>
      <c r="X1277" s="4"/>
      <c r="Y1277" s="4"/>
      <c r="Z1277" s="4"/>
    </row>
    <row r="1278" spans="1:26" ht="15" customHeight="1" x14ac:dyDescent="0.3">
      <c r="A1278" s="492"/>
      <c r="B1278" s="492"/>
      <c r="C1278" s="492"/>
      <c r="D1278" s="492"/>
      <c r="E1278" s="492"/>
      <c r="F1278" s="492"/>
      <c r="G1278" s="492"/>
      <c r="H1278" s="492"/>
      <c r="I1278" s="492"/>
      <c r="J1278" s="492"/>
      <c r="K1278" s="492"/>
      <c r="L1278" s="492"/>
      <c r="M1278" s="492"/>
      <c r="N1278" s="492"/>
      <c r="O1278" s="492"/>
      <c r="P1278" s="492"/>
      <c r="Q1278"/>
      <c r="R1278" s="449"/>
      <c r="S1278" s="4"/>
      <c r="T1278" s="4"/>
      <c r="U1278" s="4"/>
      <c r="V1278" s="4"/>
      <c r="W1278" s="4"/>
      <c r="X1278" s="4"/>
      <c r="Y1278" s="4"/>
      <c r="Z1278" s="4"/>
    </row>
    <row r="1279" spans="1:26" ht="15" customHeight="1" x14ac:dyDescent="0.3">
      <c r="A1279" s="492"/>
      <c r="B1279" s="492"/>
      <c r="C1279" s="492"/>
      <c r="D1279" s="492"/>
      <c r="E1279" s="492"/>
      <c r="F1279" s="492"/>
      <c r="G1279" s="492"/>
      <c r="H1279" s="492"/>
      <c r="I1279" s="492"/>
      <c r="J1279" s="492"/>
      <c r="K1279" s="492"/>
      <c r="L1279" s="492"/>
      <c r="M1279" s="492"/>
      <c r="N1279" s="492"/>
      <c r="O1279" s="492"/>
      <c r="P1279" s="492"/>
      <c r="Q1279"/>
      <c r="R1279" s="449"/>
      <c r="S1279" s="4"/>
      <c r="T1279" s="4"/>
      <c r="U1279" s="4"/>
      <c r="V1279" s="4"/>
      <c r="W1279" s="4"/>
      <c r="X1279" s="4"/>
      <c r="Y1279" s="4"/>
      <c r="Z1279" s="4"/>
    </row>
    <row r="1280" spans="1:26" ht="15" customHeight="1" x14ac:dyDescent="0.3">
      <c r="A1280" s="492"/>
      <c r="B1280" s="492"/>
      <c r="C1280" s="492"/>
      <c r="D1280" s="492"/>
      <c r="E1280" s="492"/>
      <c r="F1280" s="492"/>
      <c r="G1280" s="492"/>
      <c r="H1280" s="492"/>
      <c r="I1280" s="492"/>
      <c r="J1280" s="492"/>
      <c r="K1280" s="492"/>
      <c r="L1280" s="492"/>
      <c r="M1280" s="492"/>
      <c r="N1280" s="492"/>
      <c r="O1280" s="492"/>
      <c r="P1280" s="492"/>
      <c r="Q1280"/>
      <c r="R1280" s="449"/>
      <c r="S1280" s="4"/>
      <c r="T1280" s="4"/>
      <c r="U1280" s="4"/>
      <c r="V1280" s="4"/>
      <c r="W1280" s="4"/>
      <c r="X1280" s="4"/>
      <c r="Y1280" s="4"/>
      <c r="Z1280" s="4"/>
    </row>
    <row r="1281" spans="1:26" ht="15" customHeight="1" x14ac:dyDescent="0.3">
      <c r="A1281" s="492"/>
      <c r="B1281" s="492"/>
      <c r="C1281" s="492"/>
      <c r="D1281" s="492"/>
      <c r="E1281" s="492"/>
      <c r="F1281" s="492"/>
      <c r="G1281" s="492"/>
      <c r="H1281" s="492"/>
      <c r="I1281" s="492"/>
      <c r="J1281" s="492"/>
      <c r="K1281" s="492"/>
      <c r="L1281" s="492"/>
      <c r="M1281" s="492"/>
      <c r="N1281" s="492"/>
      <c r="O1281" s="492"/>
      <c r="P1281" s="492"/>
      <c r="Q1281"/>
      <c r="R1281" s="449"/>
      <c r="S1281" s="4"/>
      <c r="T1281" s="4"/>
      <c r="U1281" s="4"/>
      <c r="V1281" s="4"/>
      <c r="W1281" s="4"/>
      <c r="X1281" s="4"/>
      <c r="Y1281" s="4"/>
      <c r="Z1281" s="4"/>
    </row>
    <row r="1282" spans="1:26" ht="15" customHeight="1" x14ac:dyDescent="0.3">
      <c r="A1282" s="492"/>
      <c r="B1282" s="492"/>
      <c r="C1282" s="492"/>
      <c r="D1282" s="492"/>
      <c r="E1282" s="492"/>
      <c r="F1282" s="492"/>
      <c r="G1282" s="492"/>
      <c r="H1282" s="492"/>
      <c r="I1282" s="492"/>
      <c r="J1282" s="492"/>
      <c r="K1282" s="492"/>
      <c r="L1282" s="492"/>
      <c r="M1282" s="492"/>
      <c r="N1282" s="492"/>
      <c r="O1282" s="492"/>
      <c r="P1282" s="492"/>
      <c r="Q1282"/>
      <c r="R1282" s="449"/>
      <c r="S1282" s="4"/>
      <c r="T1282" s="4"/>
      <c r="U1282" s="4"/>
      <c r="V1282" s="4"/>
      <c r="W1282" s="4"/>
      <c r="X1282" s="4"/>
      <c r="Y1282" s="4"/>
      <c r="Z1282" s="4"/>
    </row>
    <row r="1283" spans="1:26" ht="15" customHeight="1" x14ac:dyDescent="0.3">
      <c r="A1283" s="492"/>
      <c r="B1283" s="492"/>
      <c r="C1283" s="492"/>
      <c r="D1283" s="492"/>
      <c r="E1283" s="492"/>
      <c r="F1283" s="492"/>
      <c r="G1283" s="492"/>
      <c r="H1283" s="492"/>
      <c r="I1283" s="492"/>
      <c r="J1283" s="492"/>
      <c r="K1283" s="492"/>
      <c r="L1283" s="492"/>
      <c r="M1283" s="492"/>
      <c r="N1283" s="492"/>
      <c r="O1283" s="492"/>
      <c r="P1283" s="492"/>
      <c r="Q1283"/>
      <c r="R1283" s="449"/>
      <c r="S1283" s="4"/>
      <c r="T1283" s="4"/>
      <c r="U1283" s="4"/>
      <c r="V1283" s="4"/>
      <c r="W1283" s="4"/>
      <c r="X1283" s="4"/>
      <c r="Y1283" s="4"/>
      <c r="Z1283" s="4"/>
    </row>
    <row r="1284" spans="1:26" ht="15" customHeight="1" x14ac:dyDescent="0.3">
      <c r="A1284" s="492"/>
      <c r="B1284" s="492"/>
      <c r="C1284" s="492"/>
      <c r="D1284" s="492"/>
      <c r="E1284" s="492"/>
      <c r="F1284" s="492"/>
      <c r="G1284" s="492"/>
      <c r="H1284" s="492"/>
      <c r="I1284" s="492"/>
      <c r="J1284" s="492"/>
      <c r="K1284" s="492"/>
      <c r="L1284" s="492"/>
      <c r="M1284" s="492"/>
      <c r="N1284" s="492"/>
      <c r="O1284" s="492"/>
      <c r="P1284" s="492"/>
      <c r="Q1284"/>
      <c r="R1284" s="449"/>
      <c r="S1284" s="4"/>
      <c r="T1284" s="4"/>
      <c r="U1284" s="4"/>
      <c r="V1284" s="4"/>
      <c r="W1284" s="4"/>
      <c r="X1284" s="4"/>
      <c r="Y1284" s="4"/>
      <c r="Z1284" s="4"/>
    </row>
    <row r="1285" spans="1:26" ht="15" customHeight="1" x14ac:dyDescent="0.3">
      <c r="A1285" s="492"/>
      <c r="B1285" s="492"/>
      <c r="C1285" s="492"/>
      <c r="D1285" s="492"/>
      <c r="E1285" s="492"/>
      <c r="F1285" s="492"/>
      <c r="G1285" s="492"/>
      <c r="H1285" s="492"/>
      <c r="I1285" s="492"/>
      <c r="J1285" s="492"/>
      <c r="K1285" s="492"/>
      <c r="L1285" s="492"/>
      <c r="M1285" s="492"/>
      <c r="N1285" s="492"/>
      <c r="O1285" s="492"/>
      <c r="P1285" s="492"/>
      <c r="Q1285"/>
      <c r="R1285" s="449"/>
      <c r="S1285" s="4"/>
      <c r="T1285" s="4"/>
      <c r="U1285" s="4"/>
      <c r="V1285" s="4"/>
      <c r="W1285" s="4"/>
      <c r="X1285" s="4"/>
      <c r="Y1285" s="4"/>
      <c r="Z1285" s="4"/>
    </row>
    <row r="1286" spans="1:26" ht="15" customHeight="1" x14ac:dyDescent="0.3">
      <c r="A1286" s="492"/>
      <c r="B1286" s="492"/>
      <c r="C1286" s="492"/>
      <c r="D1286" s="492"/>
      <c r="E1286" s="492"/>
      <c r="F1286" s="492"/>
      <c r="G1286" s="492"/>
      <c r="H1286" s="492"/>
      <c r="I1286" s="492"/>
      <c r="J1286" s="492"/>
      <c r="K1286" s="492"/>
      <c r="L1286" s="492"/>
      <c r="M1286" s="492"/>
      <c r="N1286" s="492"/>
      <c r="O1286" s="492"/>
      <c r="P1286" s="492"/>
      <c r="Q1286"/>
      <c r="R1286" s="449"/>
      <c r="S1286" s="4"/>
      <c r="T1286" s="4"/>
      <c r="U1286" s="4"/>
      <c r="V1286" s="4"/>
      <c r="W1286" s="4"/>
      <c r="X1286" s="4"/>
      <c r="Y1286" s="4"/>
      <c r="Z1286" s="4"/>
    </row>
    <row r="1287" spans="1:26" ht="15" customHeight="1" x14ac:dyDescent="0.3">
      <c r="A1287" s="492"/>
      <c r="B1287" s="492"/>
      <c r="C1287" s="492"/>
      <c r="D1287" s="492"/>
      <c r="E1287" s="492"/>
      <c r="F1287" s="492"/>
      <c r="G1287" s="492"/>
      <c r="H1287" s="492"/>
      <c r="I1287" s="492"/>
      <c r="J1287" s="492"/>
      <c r="K1287" s="492"/>
      <c r="L1287" s="492"/>
      <c r="M1287" s="492"/>
      <c r="N1287" s="492"/>
      <c r="O1287" s="492"/>
      <c r="P1287" s="492"/>
      <c r="Q1287"/>
      <c r="R1287" s="449"/>
      <c r="S1287" s="4"/>
      <c r="T1287" s="4"/>
      <c r="U1287" s="4"/>
      <c r="V1287" s="4"/>
      <c r="W1287" s="4"/>
      <c r="X1287" s="4"/>
      <c r="Y1287" s="4"/>
      <c r="Z1287" s="4"/>
    </row>
    <row r="1288" spans="1:26" ht="15" customHeight="1" x14ac:dyDescent="0.3">
      <c r="A1288" s="492"/>
      <c r="B1288" s="492"/>
      <c r="C1288" s="492"/>
      <c r="D1288" s="492"/>
      <c r="E1288" s="492"/>
      <c r="F1288" s="492"/>
      <c r="G1288" s="492"/>
      <c r="H1288" s="492"/>
      <c r="I1288" s="492"/>
      <c r="J1288" s="492"/>
      <c r="K1288" s="492"/>
      <c r="L1288" s="492"/>
      <c r="M1288" s="492"/>
      <c r="N1288" s="492"/>
      <c r="O1288" s="492"/>
      <c r="P1288" s="492"/>
      <c r="Q1288"/>
      <c r="R1288" s="449"/>
      <c r="S1288" s="4"/>
      <c r="T1288" s="4"/>
      <c r="U1288" s="4"/>
      <c r="V1288" s="4"/>
      <c r="W1288" s="4"/>
      <c r="X1288" s="4"/>
      <c r="Y1288" s="4"/>
      <c r="Z1288" s="4"/>
    </row>
    <row r="1289" spans="1:26" ht="15" customHeight="1" x14ac:dyDescent="0.3">
      <c r="A1289" s="492"/>
      <c r="B1289" s="492"/>
      <c r="C1289" s="492"/>
      <c r="D1289" s="492"/>
      <c r="E1289" s="492"/>
      <c r="F1289" s="492"/>
      <c r="G1289" s="492"/>
      <c r="H1289" s="492"/>
      <c r="I1289" s="492"/>
      <c r="J1289" s="492"/>
      <c r="K1289" s="492"/>
      <c r="L1289" s="492"/>
      <c r="M1289" s="492"/>
      <c r="N1289" s="492"/>
      <c r="O1289" s="492"/>
      <c r="P1289" s="492"/>
      <c r="Q1289"/>
      <c r="R1289" s="449"/>
      <c r="S1289" s="4"/>
      <c r="T1289" s="4"/>
      <c r="U1289" s="4"/>
      <c r="V1289" s="4"/>
      <c r="W1289" s="4"/>
      <c r="X1289" s="4"/>
      <c r="Y1289" s="4"/>
      <c r="Z1289" s="4"/>
    </row>
    <row r="1290" spans="1:26" ht="15" customHeight="1" x14ac:dyDescent="0.3">
      <c r="A1290" s="492"/>
      <c r="B1290" s="492"/>
      <c r="C1290" s="492"/>
      <c r="D1290" s="492"/>
      <c r="E1290" s="492"/>
      <c r="F1290" s="492"/>
      <c r="G1290" s="492"/>
      <c r="H1290" s="492"/>
      <c r="I1290" s="492"/>
      <c r="J1290" s="492"/>
      <c r="K1290" s="492"/>
      <c r="L1290" s="492"/>
      <c r="M1290" s="492"/>
      <c r="N1290" s="492"/>
      <c r="O1290" s="492"/>
      <c r="P1290" s="492"/>
      <c r="Q1290"/>
      <c r="R1290" s="449"/>
      <c r="S1290" s="4"/>
      <c r="T1290" s="4"/>
      <c r="U1290" s="4"/>
      <c r="V1290" s="4"/>
      <c r="W1290" s="4"/>
      <c r="X1290" s="4"/>
      <c r="Y1290" s="4"/>
      <c r="Z1290" s="4"/>
    </row>
    <row r="1291" spans="1:26" ht="15" customHeight="1" x14ac:dyDescent="0.3">
      <c r="A1291" s="492"/>
      <c r="B1291" s="492"/>
      <c r="C1291" s="492"/>
      <c r="D1291" s="492"/>
      <c r="E1291" s="492"/>
      <c r="F1291" s="492"/>
      <c r="G1291" s="492"/>
      <c r="H1291" s="492"/>
      <c r="I1291" s="492"/>
      <c r="J1291" s="492"/>
      <c r="K1291" s="492"/>
      <c r="L1291" s="492"/>
      <c r="M1291" s="492"/>
      <c r="N1291" s="492"/>
      <c r="O1291" s="492"/>
      <c r="P1291" s="492"/>
      <c r="Q1291"/>
      <c r="R1291" s="449"/>
      <c r="S1291" s="4"/>
      <c r="T1291" s="4"/>
      <c r="U1291" s="4"/>
      <c r="V1291" s="4"/>
      <c r="W1291" s="4"/>
      <c r="X1291" s="4"/>
      <c r="Y1291" s="4"/>
      <c r="Z1291" s="4"/>
    </row>
    <row r="1292" spans="1:26" ht="15" customHeight="1" x14ac:dyDescent="0.3">
      <c r="A1292" s="492"/>
      <c r="B1292" s="492"/>
      <c r="C1292" s="492"/>
      <c r="D1292" s="492"/>
      <c r="E1292" s="492"/>
      <c r="F1292" s="492"/>
      <c r="G1292" s="492"/>
      <c r="H1292" s="492"/>
      <c r="I1292" s="492"/>
      <c r="J1292" s="492"/>
      <c r="K1292" s="492"/>
      <c r="L1292" s="492"/>
      <c r="M1292" s="492"/>
      <c r="N1292" s="492"/>
      <c r="O1292" s="492"/>
      <c r="P1292" s="492"/>
      <c r="Q1292"/>
      <c r="R1292" s="449"/>
      <c r="S1292" s="4"/>
      <c r="T1292" s="4"/>
      <c r="U1292" s="4"/>
      <c r="V1292" s="4"/>
      <c r="W1292" s="4"/>
      <c r="X1292" s="4"/>
      <c r="Y1292" s="4"/>
      <c r="Z1292" s="4"/>
    </row>
    <row r="1293" spans="1:26" ht="15" customHeight="1" x14ac:dyDescent="0.3">
      <c r="A1293" s="492"/>
      <c r="B1293" s="492"/>
      <c r="C1293" s="492"/>
      <c r="D1293" s="492"/>
      <c r="E1293" s="492"/>
      <c r="F1293" s="492"/>
      <c r="G1293" s="492"/>
      <c r="H1293" s="492"/>
      <c r="I1293" s="492"/>
      <c r="J1293" s="492"/>
      <c r="K1293" s="492"/>
      <c r="L1293" s="492"/>
      <c r="M1293" s="492"/>
      <c r="N1293" s="492"/>
      <c r="O1293" s="492"/>
      <c r="P1293" s="492"/>
      <c r="Q1293"/>
      <c r="R1293" s="449"/>
      <c r="S1293" s="4"/>
      <c r="T1293" s="4"/>
      <c r="U1293" s="4"/>
      <c r="V1293" s="4"/>
      <c r="W1293" s="4"/>
      <c r="X1293" s="4"/>
      <c r="Y1293" s="4"/>
      <c r="Z1293" s="4"/>
    </row>
    <row r="1294" spans="1:26" ht="15" customHeight="1" x14ac:dyDescent="0.3">
      <c r="A1294" s="492"/>
      <c r="B1294" s="492"/>
      <c r="C1294" s="492"/>
      <c r="D1294" s="492"/>
      <c r="E1294" s="492"/>
      <c r="F1294" s="492"/>
      <c r="G1294" s="492"/>
      <c r="H1294" s="492"/>
      <c r="I1294" s="492"/>
      <c r="J1294" s="492"/>
      <c r="K1294" s="492"/>
      <c r="L1294" s="492"/>
      <c r="M1294" s="492"/>
      <c r="N1294" s="492"/>
      <c r="O1294" s="492"/>
      <c r="P1294" s="492"/>
      <c r="Q1294"/>
      <c r="R1294" s="449"/>
      <c r="S1294" s="4"/>
      <c r="T1294" s="4"/>
      <c r="U1294" s="4"/>
      <c r="V1294" s="4"/>
      <c r="W1294" s="4"/>
      <c r="X1294" s="4"/>
      <c r="Y1294" s="4"/>
      <c r="Z1294" s="4"/>
    </row>
    <row r="1295" spans="1:26" ht="15" customHeight="1" x14ac:dyDescent="0.3">
      <c r="A1295" s="492"/>
      <c r="B1295" s="492"/>
      <c r="C1295" s="492"/>
      <c r="D1295" s="492"/>
      <c r="E1295" s="492"/>
      <c r="F1295" s="492"/>
      <c r="G1295" s="492"/>
      <c r="H1295" s="492"/>
      <c r="I1295" s="492"/>
      <c r="J1295" s="492"/>
      <c r="K1295" s="492"/>
      <c r="L1295" s="492"/>
      <c r="M1295" s="492"/>
      <c r="N1295" s="492"/>
      <c r="O1295" s="492"/>
      <c r="P1295" s="492"/>
      <c r="Q1295"/>
      <c r="R1295" s="449"/>
      <c r="S1295" s="4"/>
      <c r="T1295" s="4"/>
      <c r="U1295" s="4"/>
      <c r="V1295" s="4"/>
      <c r="W1295" s="4"/>
      <c r="X1295" s="4"/>
      <c r="Y1295" s="4"/>
      <c r="Z1295" s="4"/>
    </row>
    <row r="1296" spans="1:26" ht="15" customHeight="1" x14ac:dyDescent="0.3">
      <c r="A1296" s="492"/>
      <c r="B1296" s="492"/>
      <c r="C1296" s="492"/>
      <c r="D1296" s="492"/>
      <c r="E1296" s="492"/>
      <c r="F1296" s="492"/>
      <c r="G1296" s="492"/>
      <c r="H1296" s="492"/>
      <c r="I1296" s="492"/>
      <c r="J1296" s="492"/>
      <c r="K1296" s="492"/>
      <c r="L1296" s="492"/>
      <c r="M1296" s="492"/>
      <c r="N1296" s="492"/>
      <c r="O1296" s="492"/>
      <c r="P1296" s="492"/>
      <c r="Q1296"/>
      <c r="R1296" s="449"/>
      <c r="S1296" s="4"/>
      <c r="T1296" s="4"/>
      <c r="U1296" s="4"/>
      <c r="V1296" s="4"/>
      <c r="W1296" s="4"/>
      <c r="X1296" s="4"/>
      <c r="Y1296" s="4"/>
      <c r="Z1296" s="4"/>
    </row>
    <row r="1297" spans="1:26" ht="15" customHeight="1" x14ac:dyDescent="0.3">
      <c r="A1297" s="492"/>
      <c r="B1297" s="492"/>
      <c r="C1297" s="492"/>
      <c r="D1297" s="492"/>
      <c r="E1297" s="492"/>
      <c r="F1297" s="492"/>
      <c r="G1297" s="492"/>
      <c r="H1297" s="492"/>
      <c r="I1297" s="492"/>
      <c r="J1297" s="492"/>
      <c r="K1297" s="492"/>
      <c r="L1297" s="492"/>
      <c r="M1297" s="492"/>
      <c r="N1297" s="492"/>
      <c r="O1297" s="492"/>
      <c r="P1297" s="492"/>
      <c r="Q1297"/>
      <c r="R1297" s="449"/>
      <c r="S1297" s="4"/>
      <c r="T1297" s="4"/>
      <c r="U1297" s="4"/>
      <c r="V1297" s="4"/>
      <c r="W1297" s="4"/>
      <c r="X1297" s="4"/>
      <c r="Y1297" s="4"/>
      <c r="Z1297" s="4"/>
    </row>
    <row r="1298" spans="1:26" ht="15" customHeight="1" x14ac:dyDescent="0.3">
      <c r="A1298" s="492"/>
      <c r="B1298" s="492"/>
      <c r="C1298" s="492"/>
      <c r="D1298" s="492"/>
      <c r="E1298" s="492"/>
      <c r="F1298" s="492"/>
      <c r="G1298" s="492"/>
      <c r="H1298" s="492"/>
      <c r="I1298" s="492"/>
      <c r="J1298" s="492"/>
      <c r="K1298" s="492"/>
      <c r="L1298" s="492"/>
      <c r="M1298" s="492"/>
      <c r="N1298" s="492"/>
      <c r="O1298" s="492"/>
      <c r="P1298" s="492"/>
      <c r="Q1298"/>
      <c r="R1298" s="449"/>
      <c r="S1298" s="4"/>
      <c r="T1298" s="4"/>
      <c r="U1298" s="4"/>
      <c r="V1298" s="4"/>
      <c r="W1298" s="4"/>
      <c r="X1298" s="4"/>
      <c r="Y1298" s="4"/>
      <c r="Z1298" s="4"/>
    </row>
    <row r="1299" spans="1:26" ht="15" customHeight="1" x14ac:dyDescent="0.3">
      <c r="A1299" s="492"/>
      <c r="B1299" s="492"/>
      <c r="C1299" s="492"/>
      <c r="D1299" s="492"/>
      <c r="E1299" s="492"/>
      <c r="F1299" s="492"/>
      <c r="G1299" s="492"/>
      <c r="H1299" s="492"/>
      <c r="I1299" s="492"/>
      <c r="J1299" s="492"/>
      <c r="K1299" s="492"/>
      <c r="L1299" s="492"/>
      <c r="M1299" s="492"/>
      <c r="N1299" s="492"/>
      <c r="O1299" s="492"/>
      <c r="P1299" s="492"/>
      <c r="Q1299"/>
      <c r="R1299" s="449"/>
      <c r="S1299" s="4"/>
      <c r="T1299" s="4"/>
      <c r="U1299" s="4"/>
      <c r="V1299" s="4"/>
      <c r="W1299" s="4"/>
      <c r="X1299" s="4"/>
      <c r="Y1299" s="4"/>
      <c r="Z1299" s="4"/>
    </row>
    <row r="1300" spans="1:26" ht="15" customHeight="1" x14ac:dyDescent="0.3">
      <c r="A1300" s="492"/>
      <c r="B1300" s="492"/>
      <c r="C1300" s="492"/>
      <c r="D1300" s="492"/>
      <c r="E1300" s="492"/>
      <c r="F1300" s="492"/>
      <c r="G1300" s="492"/>
      <c r="H1300" s="492"/>
      <c r="I1300" s="492"/>
      <c r="J1300" s="492"/>
      <c r="K1300" s="492"/>
      <c r="L1300" s="492"/>
      <c r="M1300" s="492"/>
      <c r="N1300" s="492"/>
      <c r="O1300" s="492"/>
      <c r="P1300" s="492"/>
      <c r="Q1300"/>
      <c r="R1300" s="449"/>
      <c r="S1300" s="4"/>
      <c r="T1300" s="4"/>
      <c r="U1300" s="4"/>
      <c r="V1300" s="4"/>
      <c r="W1300" s="4"/>
      <c r="X1300" s="4"/>
      <c r="Y1300" s="4"/>
      <c r="Z1300" s="4"/>
    </row>
    <row r="1301" spans="1:26" ht="15" customHeight="1" x14ac:dyDescent="0.3">
      <c r="A1301" s="492"/>
      <c r="B1301" s="492"/>
      <c r="C1301" s="492"/>
      <c r="D1301" s="492"/>
      <c r="E1301" s="492"/>
      <c r="F1301" s="492"/>
      <c r="G1301" s="492"/>
      <c r="H1301" s="492"/>
      <c r="I1301" s="492"/>
      <c r="J1301" s="492"/>
      <c r="K1301" s="492"/>
      <c r="L1301" s="492"/>
      <c r="M1301" s="492"/>
      <c r="N1301" s="492"/>
      <c r="O1301" s="492"/>
      <c r="P1301" s="492"/>
      <c r="Q1301"/>
      <c r="R1301" s="449"/>
      <c r="S1301" s="4"/>
      <c r="T1301" s="4"/>
      <c r="U1301" s="4"/>
      <c r="V1301" s="4"/>
      <c r="W1301" s="4"/>
      <c r="X1301" s="4"/>
      <c r="Y1301" s="4"/>
      <c r="Z1301" s="4"/>
    </row>
    <row r="1302" spans="1:26" ht="15" customHeight="1" x14ac:dyDescent="0.3">
      <c r="A1302" s="492"/>
      <c r="B1302" s="492"/>
      <c r="C1302" s="492"/>
      <c r="D1302" s="492"/>
      <c r="E1302" s="492"/>
      <c r="F1302" s="492"/>
      <c r="G1302" s="492"/>
      <c r="H1302" s="492"/>
      <c r="I1302" s="492"/>
      <c r="J1302" s="492"/>
      <c r="K1302" s="492"/>
      <c r="L1302" s="492"/>
      <c r="M1302" s="492"/>
      <c r="N1302" s="492"/>
      <c r="O1302" s="492"/>
      <c r="P1302" s="492"/>
      <c r="Q1302"/>
      <c r="R1302" s="449"/>
      <c r="S1302" s="4"/>
      <c r="T1302" s="4"/>
      <c r="U1302" s="4"/>
      <c r="V1302" s="4"/>
      <c r="W1302" s="4"/>
      <c r="X1302" s="4"/>
      <c r="Y1302" s="4"/>
      <c r="Z1302" s="4"/>
    </row>
    <row r="1303" spans="1:26" ht="15" customHeight="1" x14ac:dyDescent="0.3">
      <c r="A1303" s="492"/>
      <c r="B1303" s="492"/>
      <c r="C1303" s="492"/>
      <c r="D1303" s="492"/>
      <c r="E1303" s="492"/>
      <c r="F1303" s="492"/>
      <c r="G1303" s="492"/>
      <c r="H1303" s="492"/>
      <c r="I1303" s="492"/>
      <c r="J1303" s="492"/>
      <c r="K1303" s="492"/>
      <c r="L1303" s="492"/>
      <c r="M1303" s="492"/>
      <c r="N1303" s="492"/>
      <c r="O1303" s="492"/>
      <c r="P1303" s="492"/>
      <c r="Q1303"/>
      <c r="R1303" s="449"/>
      <c r="S1303" s="4"/>
      <c r="T1303" s="4"/>
      <c r="U1303" s="4"/>
      <c r="V1303" s="4"/>
      <c r="W1303" s="4"/>
      <c r="X1303" s="4"/>
      <c r="Y1303" s="4"/>
      <c r="Z1303" s="4"/>
    </row>
    <row r="1304" spans="1:26" ht="15" customHeight="1" x14ac:dyDescent="0.3">
      <c r="A1304" s="492"/>
      <c r="B1304" s="492"/>
      <c r="C1304" s="492"/>
      <c r="D1304" s="492"/>
      <c r="E1304" s="492"/>
      <c r="F1304" s="492"/>
      <c r="G1304" s="492"/>
      <c r="H1304" s="492"/>
      <c r="I1304" s="492"/>
      <c r="J1304" s="492"/>
      <c r="K1304" s="492"/>
      <c r="L1304" s="492"/>
      <c r="M1304" s="492"/>
      <c r="N1304" s="492"/>
      <c r="O1304" s="492"/>
      <c r="P1304" s="492"/>
      <c r="Q1304"/>
      <c r="R1304" s="449"/>
      <c r="S1304" s="4"/>
      <c r="T1304" s="4"/>
      <c r="U1304" s="4"/>
      <c r="V1304" s="4"/>
      <c r="W1304" s="4"/>
      <c r="X1304" s="4"/>
      <c r="Y1304" s="4"/>
      <c r="Z1304" s="4"/>
    </row>
    <row r="1305" spans="1:26" ht="15" customHeight="1" x14ac:dyDescent="0.3">
      <c r="A1305" s="492"/>
      <c r="B1305" s="492"/>
      <c r="C1305" s="492"/>
      <c r="D1305" s="492"/>
      <c r="E1305" s="492"/>
      <c r="F1305" s="492"/>
      <c r="G1305" s="492"/>
      <c r="H1305" s="492"/>
      <c r="I1305" s="492"/>
      <c r="J1305" s="492"/>
      <c r="K1305" s="492"/>
      <c r="L1305" s="492"/>
      <c r="M1305" s="492"/>
      <c r="N1305" s="492"/>
      <c r="O1305" s="492"/>
      <c r="P1305" s="492"/>
      <c r="Q1305"/>
      <c r="R1305" s="449"/>
      <c r="S1305" s="4"/>
      <c r="T1305" s="4"/>
      <c r="U1305" s="4"/>
      <c r="V1305" s="4"/>
      <c r="W1305" s="4"/>
      <c r="X1305" s="4"/>
      <c r="Y1305" s="4"/>
      <c r="Z1305" s="4"/>
    </row>
    <row r="1306" spans="1:26" ht="15" customHeight="1" x14ac:dyDescent="0.3">
      <c r="A1306" s="492"/>
      <c r="B1306" s="492"/>
      <c r="C1306" s="492"/>
      <c r="D1306" s="492"/>
      <c r="E1306" s="492"/>
      <c r="F1306" s="492"/>
      <c r="G1306" s="492"/>
      <c r="H1306" s="492"/>
      <c r="I1306" s="492"/>
      <c r="J1306" s="492"/>
      <c r="K1306" s="492"/>
      <c r="L1306" s="492"/>
      <c r="M1306" s="492"/>
      <c r="N1306" s="492"/>
      <c r="O1306" s="492"/>
      <c r="P1306" s="492"/>
      <c r="Q1306"/>
      <c r="R1306" s="449"/>
      <c r="S1306" s="4"/>
      <c r="T1306" s="4"/>
      <c r="U1306" s="4"/>
      <c r="V1306" s="4"/>
      <c r="W1306" s="4"/>
      <c r="X1306" s="4"/>
      <c r="Y1306" s="4"/>
      <c r="Z1306" s="4"/>
    </row>
    <row r="1307" spans="1:26" ht="15" customHeight="1" x14ac:dyDescent="0.3">
      <c r="A1307" s="492"/>
      <c r="B1307" s="492"/>
      <c r="C1307" s="492"/>
      <c r="D1307" s="492"/>
      <c r="E1307" s="492"/>
      <c r="F1307" s="492"/>
      <c r="G1307" s="492"/>
      <c r="H1307" s="492"/>
      <c r="I1307" s="492"/>
      <c r="J1307" s="492"/>
      <c r="K1307" s="492"/>
      <c r="L1307" s="492"/>
      <c r="M1307" s="492"/>
      <c r="N1307" s="492"/>
      <c r="O1307" s="492"/>
      <c r="P1307" s="492"/>
      <c r="Q1307"/>
      <c r="R1307" s="449"/>
      <c r="S1307" s="4"/>
      <c r="T1307" s="4"/>
      <c r="U1307" s="4"/>
      <c r="V1307" s="4"/>
      <c r="W1307" s="4"/>
      <c r="X1307" s="4"/>
      <c r="Y1307" s="4"/>
      <c r="Z1307" s="4"/>
    </row>
    <row r="1308" spans="1:26" ht="15" customHeight="1" x14ac:dyDescent="0.3">
      <c r="A1308" s="492"/>
      <c r="B1308" s="492"/>
      <c r="C1308" s="492"/>
      <c r="D1308" s="492"/>
      <c r="E1308" s="492"/>
      <c r="F1308" s="492"/>
      <c r="G1308" s="492"/>
      <c r="H1308" s="492"/>
      <c r="I1308" s="492"/>
      <c r="J1308" s="492"/>
      <c r="K1308" s="492"/>
      <c r="L1308" s="492"/>
      <c r="M1308" s="492"/>
      <c r="N1308" s="492"/>
      <c r="O1308" s="492"/>
      <c r="P1308" s="492"/>
      <c r="Q1308"/>
      <c r="R1308" s="449"/>
      <c r="S1308" s="4"/>
      <c r="T1308" s="4"/>
      <c r="U1308" s="4"/>
      <c r="V1308" s="4"/>
      <c r="W1308" s="4"/>
      <c r="X1308" s="4"/>
      <c r="Y1308" s="4"/>
      <c r="Z1308" s="4"/>
    </row>
    <row r="1309" spans="1:26" ht="15" customHeight="1" x14ac:dyDescent="0.3">
      <c r="A1309" s="492"/>
      <c r="B1309" s="492"/>
      <c r="C1309" s="492"/>
      <c r="D1309" s="492"/>
      <c r="E1309" s="492"/>
      <c r="F1309" s="492"/>
      <c r="G1309" s="492"/>
      <c r="H1309" s="492"/>
      <c r="I1309" s="492"/>
      <c r="J1309" s="492"/>
      <c r="K1309" s="492"/>
      <c r="L1309" s="492"/>
      <c r="M1309" s="492"/>
      <c r="N1309" s="492"/>
      <c r="O1309" s="492"/>
      <c r="P1309" s="492"/>
      <c r="Q1309"/>
      <c r="R1309" s="449"/>
      <c r="S1309" s="4"/>
      <c r="T1309" s="4"/>
      <c r="U1309" s="4"/>
      <c r="V1309" s="4"/>
      <c r="W1309" s="4"/>
      <c r="X1309" s="4"/>
      <c r="Y1309" s="4"/>
      <c r="Z1309" s="4"/>
    </row>
    <row r="1310" spans="1:26" ht="15" customHeight="1" x14ac:dyDescent="0.3">
      <c r="A1310" s="492"/>
      <c r="B1310" s="492"/>
      <c r="C1310" s="492"/>
      <c r="D1310" s="492"/>
      <c r="E1310" s="492"/>
      <c r="F1310" s="492"/>
      <c r="G1310" s="492"/>
      <c r="H1310" s="492"/>
      <c r="I1310" s="492"/>
      <c r="J1310" s="492"/>
      <c r="K1310" s="492"/>
      <c r="L1310" s="492"/>
      <c r="M1310" s="492"/>
      <c r="N1310" s="492"/>
      <c r="O1310" s="492"/>
      <c r="P1310" s="492"/>
      <c r="Q1310"/>
      <c r="R1310" s="449"/>
      <c r="S1310" s="4"/>
      <c r="T1310" s="4"/>
      <c r="U1310" s="4"/>
      <c r="V1310" s="4"/>
      <c r="W1310" s="4"/>
      <c r="X1310" s="4"/>
      <c r="Y1310" s="4"/>
      <c r="Z1310" s="4"/>
    </row>
    <row r="1311" spans="1:26" ht="15" customHeight="1" x14ac:dyDescent="0.3">
      <c r="A1311" s="492"/>
      <c r="B1311" s="492"/>
      <c r="C1311" s="492"/>
      <c r="D1311" s="492"/>
      <c r="E1311" s="492"/>
      <c r="F1311" s="492"/>
      <c r="G1311" s="492"/>
      <c r="H1311" s="492"/>
      <c r="I1311" s="492"/>
      <c r="J1311" s="492"/>
      <c r="K1311" s="492"/>
      <c r="L1311" s="492"/>
      <c r="M1311" s="492"/>
      <c r="N1311" s="492"/>
      <c r="O1311" s="492"/>
      <c r="P1311" s="492"/>
      <c r="Q1311"/>
      <c r="R1311" s="449"/>
      <c r="S1311" s="4"/>
      <c r="T1311" s="4"/>
      <c r="U1311" s="4"/>
      <c r="V1311" s="4"/>
      <c r="W1311" s="4"/>
      <c r="X1311" s="4"/>
      <c r="Y1311" s="4"/>
      <c r="Z1311" s="4"/>
    </row>
    <row r="1312" spans="1:26" ht="15" customHeight="1" x14ac:dyDescent="0.3">
      <c r="A1312" s="492"/>
      <c r="B1312" s="492"/>
      <c r="C1312" s="492"/>
      <c r="D1312" s="492"/>
      <c r="E1312" s="492"/>
      <c r="F1312" s="492"/>
      <c r="G1312" s="492"/>
      <c r="H1312" s="492"/>
      <c r="I1312" s="492"/>
      <c r="J1312" s="492"/>
      <c r="K1312" s="492"/>
      <c r="L1312" s="492"/>
      <c r="M1312" s="492"/>
      <c r="N1312" s="492"/>
      <c r="O1312" s="492"/>
      <c r="P1312" s="492"/>
      <c r="Q1312"/>
      <c r="R1312" s="449"/>
      <c r="S1312" s="4"/>
      <c r="T1312" s="4"/>
      <c r="U1312" s="4"/>
      <c r="V1312" s="4"/>
      <c r="W1312" s="4"/>
      <c r="X1312" s="4"/>
      <c r="Y1312" s="4"/>
      <c r="Z1312" s="4"/>
    </row>
    <row r="1313" spans="1:26" ht="15" customHeight="1" x14ac:dyDescent="0.3">
      <c r="A1313" s="492"/>
      <c r="B1313" s="492"/>
      <c r="C1313" s="492"/>
      <c r="D1313" s="492"/>
      <c r="E1313" s="492"/>
      <c r="F1313" s="492"/>
      <c r="G1313" s="492"/>
      <c r="H1313" s="492"/>
      <c r="I1313" s="492"/>
      <c r="J1313" s="492"/>
      <c r="K1313" s="492"/>
      <c r="L1313" s="492"/>
      <c r="M1313" s="492"/>
      <c r="N1313" s="492"/>
      <c r="O1313" s="492"/>
      <c r="P1313" s="492"/>
      <c r="Q1313"/>
      <c r="R1313" s="449"/>
      <c r="S1313" s="4"/>
      <c r="T1313" s="4"/>
      <c r="U1313" s="4"/>
      <c r="V1313" s="4"/>
      <c r="W1313" s="4"/>
      <c r="X1313" s="4"/>
      <c r="Y1313" s="4"/>
      <c r="Z1313" s="4"/>
    </row>
    <row r="1314" spans="1:26" ht="15" customHeight="1" x14ac:dyDescent="0.3">
      <c r="A1314" s="492"/>
      <c r="B1314" s="492"/>
      <c r="C1314" s="492"/>
      <c r="D1314" s="492"/>
      <c r="E1314" s="492"/>
      <c r="F1314" s="492"/>
      <c r="G1314" s="492"/>
      <c r="H1314" s="492"/>
      <c r="I1314" s="492"/>
      <c r="J1314" s="492"/>
      <c r="K1314" s="492"/>
      <c r="L1314" s="492"/>
      <c r="M1314" s="492"/>
      <c r="N1314" s="492"/>
      <c r="O1314" s="492"/>
      <c r="P1314" s="492"/>
      <c r="Q1314"/>
      <c r="R1314" s="449"/>
      <c r="S1314" s="4"/>
      <c r="T1314" s="4"/>
      <c r="U1314" s="4"/>
      <c r="V1314" s="4"/>
      <c r="W1314" s="4"/>
      <c r="X1314" s="4"/>
      <c r="Y1314" s="4"/>
      <c r="Z1314" s="4"/>
    </row>
    <row r="1315" spans="1:26" ht="15" customHeight="1" x14ac:dyDescent="0.3">
      <c r="A1315" s="492"/>
      <c r="B1315" s="492"/>
      <c r="C1315" s="492"/>
      <c r="D1315" s="492"/>
      <c r="E1315" s="492"/>
      <c r="F1315" s="492"/>
      <c r="G1315" s="492"/>
      <c r="H1315" s="492"/>
      <c r="I1315" s="492"/>
      <c r="J1315" s="492"/>
      <c r="K1315" s="492"/>
      <c r="L1315" s="492"/>
      <c r="M1315" s="492"/>
      <c r="N1315" s="492"/>
      <c r="O1315" s="492"/>
      <c r="P1315" s="492"/>
      <c r="Q1315"/>
      <c r="R1315" s="449"/>
      <c r="S1315" s="4"/>
      <c r="T1315" s="4"/>
      <c r="U1315" s="4"/>
      <c r="V1315" s="4"/>
      <c r="W1315" s="4"/>
      <c r="X1315" s="4"/>
      <c r="Y1315" s="4"/>
      <c r="Z1315" s="4"/>
    </row>
    <row r="1316" spans="1:26" ht="15" customHeight="1" x14ac:dyDescent="0.3">
      <c r="A1316" s="492"/>
      <c r="B1316" s="492"/>
      <c r="C1316" s="492"/>
      <c r="D1316" s="492"/>
      <c r="E1316" s="492"/>
      <c r="F1316" s="492"/>
      <c r="G1316" s="492"/>
      <c r="H1316" s="492"/>
      <c r="I1316" s="492"/>
      <c r="J1316" s="492"/>
      <c r="K1316" s="492"/>
      <c r="L1316" s="492"/>
      <c r="M1316" s="492"/>
      <c r="N1316" s="492"/>
      <c r="O1316" s="492"/>
      <c r="P1316" s="492"/>
      <c r="Q1316"/>
      <c r="R1316" s="449"/>
      <c r="S1316" s="4"/>
      <c r="T1316" s="4"/>
      <c r="U1316" s="4"/>
      <c r="V1316" s="4"/>
      <c r="W1316" s="4"/>
      <c r="X1316" s="4"/>
      <c r="Y1316" s="4"/>
      <c r="Z1316" s="4"/>
    </row>
    <row r="1317" spans="1:26" ht="15" customHeight="1" x14ac:dyDescent="0.3">
      <c r="A1317" s="492"/>
      <c r="B1317" s="492"/>
      <c r="C1317" s="492"/>
      <c r="D1317" s="492"/>
      <c r="E1317" s="492"/>
      <c r="F1317" s="492"/>
      <c r="G1317" s="492"/>
      <c r="H1317" s="492"/>
      <c r="I1317" s="492"/>
      <c r="J1317" s="492"/>
      <c r="K1317" s="492"/>
      <c r="L1317" s="492"/>
      <c r="M1317" s="492"/>
      <c r="N1317" s="492"/>
      <c r="O1317" s="492"/>
      <c r="P1317" s="492"/>
      <c r="Q1317"/>
      <c r="R1317" s="449"/>
      <c r="S1317" s="4"/>
      <c r="T1317" s="4"/>
      <c r="U1317" s="4"/>
      <c r="V1317" s="4"/>
      <c r="W1317" s="4"/>
      <c r="X1317" s="4"/>
      <c r="Y1317" s="4"/>
      <c r="Z1317" s="4"/>
    </row>
    <row r="1318" spans="1:26" ht="15" customHeight="1" x14ac:dyDescent="0.3">
      <c r="A1318" s="492"/>
      <c r="B1318" s="492"/>
      <c r="C1318" s="492"/>
      <c r="D1318" s="492"/>
      <c r="E1318" s="492"/>
      <c r="F1318" s="492"/>
      <c r="G1318" s="492"/>
      <c r="H1318" s="492"/>
      <c r="I1318" s="492"/>
      <c r="J1318" s="492"/>
      <c r="K1318" s="492"/>
      <c r="L1318" s="492"/>
      <c r="M1318" s="492"/>
      <c r="N1318" s="492"/>
      <c r="O1318" s="492"/>
      <c r="P1318" s="492"/>
      <c r="Q1318"/>
      <c r="R1318" s="449"/>
      <c r="S1318" s="4"/>
      <c r="T1318" s="4"/>
      <c r="U1318" s="4"/>
      <c r="V1318" s="4"/>
      <c r="W1318" s="4"/>
      <c r="X1318" s="4"/>
      <c r="Y1318" s="4"/>
      <c r="Z1318" s="4"/>
    </row>
    <row r="1319" spans="1:26" ht="25.95" customHeight="1" x14ac:dyDescent="0.3">
      <c r="A1319" s="492"/>
      <c r="B1319" s="492"/>
      <c r="C1319" s="492"/>
      <c r="D1319" s="492"/>
      <c r="E1319" s="492"/>
      <c r="F1319" s="492"/>
      <c r="G1319" s="492"/>
      <c r="H1319" s="492"/>
      <c r="I1319" s="492"/>
      <c r="J1319" s="492"/>
      <c r="K1319" s="492"/>
      <c r="L1319" s="492"/>
      <c r="M1319" s="492"/>
      <c r="N1319" s="492"/>
      <c r="O1319" s="492"/>
      <c r="P1319" s="492"/>
      <c r="Q1319"/>
      <c r="R1319" s="449"/>
      <c r="S1319" s="4"/>
      <c r="T1319" s="4"/>
      <c r="U1319" s="4"/>
      <c r="V1319" s="4"/>
      <c r="W1319" s="4"/>
      <c r="X1319" s="4"/>
      <c r="Y1319" s="4"/>
      <c r="Z1319" s="4"/>
    </row>
    <row r="1320" spans="1:26" ht="15" customHeight="1" x14ac:dyDescent="0.3">
      <c r="A1320" s="492"/>
      <c r="B1320" s="492"/>
      <c r="C1320" s="492"/>
      <c r="D1320" s="492"/>
      <c r="E1320" s="492"/>
      <c r="F1320" s="492"/>
      <c r="G1320" s="492"/>
      <c r="H1320" s="492"/>
      <c r="I1320" s="492"/>
      <c r="J1320" s="492"/>
      <c r="K1320" s="492"/>
      <c r="L1320" s="492"/>
      <c r="M1320" s="492"/>
      <c r="N1320" s="492"/>
      <c r="O1320" s="492"/>
      <c r="P1320" s="492"/>
      <c r="Q1320"/>
      <c r="R1320" s="449"/>
      <c r="S1320" s="4"/>
      <c r="T1320" s="4"/>
      <c r="U1320" s="4"/>
      <c r="V1320" s="4"/>
      <c r="W1320" s="4"/>
      <c r="X1320" s="4"/>
      <c r="Y1320" s="4"/>
      <c r="Z1320" s="4"/>
    </row>
    <row r="1321" spans="1:26" ht="15" customHeight="1" x14ac:dyDescent="0.3">
      <c r="A1321" s="492"/>
      <c r="B1321" s="492"/>
      <c r="C1321" s="492"/>
      <c r="D1321" s="492"/>
      <c r="E1321" s="492"/>
      <c r="F1321" s="492"/>
      <c r="G1321" s="492"/>
      <c r="H1321" s="492"/>
      <c r="I1321" s="492"/>
      <c r="J1321" s="492"/>
      <c r="K1321" s="492"/>
      <c r="L1321" s="492"/>
      <c r="M1321" s="492"/>
      <c r="N1321" s="492"/>
      <c r="O1321" s="492"/>
      <c r="P1321" s="492"/>
      <c r="Q1321"/>
      <c r="R1321" s="449"/>
      <c r="S1321" s="4"/>
      <c r="T1321" s="4"/>
      <c r="U1321" s="4"/>
      <c r="V1321" s="4"/>
      <c r="W1321" s="4"/>
      <c r="X1321" s="4"/>
      <c r="Y1321" s="4"/>
      <c r="Z1321" s="4"/>
    </row>
    <row r="1322" spans="1:26" ht="15" customHeight="1" x14ac:dyDescent="0.3">
      <c r="A1322" s="492"/>
      <c r="B1322" s="492"/>
      <c r="C1322" s="492"/>
      <c r="D1322" s="492"/>
      <c r="E1322" s="492"/>
      <c r="F1322" s="492"/>
      <c r="G1322" s="492"/>
      <c r="H1322" s="492"/>
      <c r="I1322" s="492"/>
      <c r="J1322" s="492"/>
      <c r="K1322" s="492"/>
      <c r="L1322" s="492"/>
      <c r="M1322" s="492"/>
      <c r="N1322" s="492"/>
      <c r="O1322" s="492"/>
      <c r="P1322" s="492"/>
      <c r="Q1322"/>
      <c r="R1322" s="449"/>
      <c r="S1322" s="4"/>
      <c r="T1322" s="4"/>
      <c r="U1322" s="4"/>
      <c r="V1322" s="4"/>
      <c r="W1322" s="4"/>
      <c r="X1322" s="4"/>
      <c r="Y1322" s="4"/>
      <c r="Z1322" s="4"/>
    </row>
    <row r="1323" spans="1:26" ht="15" customHeight="1" x14ac:dyDescent="0.3">
      <c r="A1323" s="492"/>
      <c r="B1323" s="492"/>
      <c r="C1323" s="492"/>
      <c r="D1323" s="492"/>
      <c r="E1323" s="492"/>
      <c r="F1323" s="492"/>
      <c r="G1323" s="492"/>
      <c r="H1323" s="492"/>
      <c r="I1323" s="492"/>
      <c r="J1323" s="492"/>
      <c r="K1323" s="492"/>
      <c r="L1323" s="492"/>
      <c r="M1323" s="492"/>
      <c r="N1323" s="492"/>
      <c r="O1323" s="492"/>
      <c r="P1323" s="492"/>
      <c r="Q1323"/>
      <c r="R1323" s="449"/>
      <c r="S1323" s="4"/>
      <c r="T1323" s="4"/>
      <c r="U1323" s="4"/>
      <c r="V1323" s="4"/>
      <c r="W1323" s="4"/>
      <c r="X1323" s="4"/>
      <c r="Y1323" s="4"/>
      <c r="Z1323" s="4"/>
    </row>
    <row r="1324" spans="1:26" ht="15" customHeight="1" x14ac:dyDescent="0.3">
      <c r="A1324" s="492"/>
      <c r="B1324" s="492"/>
      <c r="C1324" s="492"/>
      <c r="D1324" s="492"/>
      <c r="E1324" s="492"/>
      <c r="F1324" s="492"/>
      <c r="G1324" s="492"/>
      <c r="H1324" s="492"/>
      <c r="I1324" s="492"/>
      <c r="J1324" s="492"/>
      <c r="K1324" s="492"/>
      <c r="L1324" s="492"/>
      <c r="M1324" s="492"/>
      <c r="N1324" s="492"/>
      <c r="O1324" s="492"/>
      <c r="P1324" s="492"/>
      <c r="Q1324"/>
      <c r="R1324" s="449"/>
      <c r="S1324" s="4"/>
      <c r="T1324" s="4"/>
      <c r="U1324" s="4"/>
      <c r="V1324" s="4"/>
      <c r="W1324" s="4"/>
      <c r="X1324" s="4"/>
      <c r="Y1324" s="4"/>
      <c r="Z1324" s="4"/>
    </row>
    <row r="1325" spans="1:26" ht="15" customHeight="1" x14ac:dyDescent="0.3">
      <c r="A1325" s="492"/>
      <c r="B1325" s="492"/>
      <c r="C1325" s="492"/>
      <c r="D1325" s="492"/>
      <c r="E1325" s="492"/>
      <c r="F1325" s="492"/>
      <c r="G1325" s="492"/>
      <c r="H1325" s="492"/>
      <c r="I1325" s="492"/>
      <c r="J1325" s="492"/>
      <c r="K1325" s="492"/>
      <c r="L1325" s="492"/>
      <c r="M1325" s="492"/>
      <c r="N1325" s="492"/>
      <c r="O1325" s="492"/>
      <c r="P1325" s="492"/>
      <c r="Q1325"/>
      <c r="R1325" s="449"/>
      <c r="S1325" s="4"/>
      <c r="T1325" s="4"/>
      <c r="U1325" s="4"/>
      <c r="V1325" s="4"/>
      <c r="W1325" s="4"/>
      <c r="X1325" s="4"/>
      <c r="Y1325" s="4"/>
      <c r="Z1325" s="4"/>
    </row>
    <row r="1326" spans="1:26" ht="15" customHeight="1" x14ac:dyDescent="0.3">
      <c r="A1326" s="492"/>
      <c r="B1326" s="492"/>
      <c r="C1326" s="492"/>
      <c r="D1326" s="492"/>
      <c r="E1326" s="492"/>
      <c r="F1326" s="492"/>
      <c r="G1326" s="492"/>
      <c r="H1326" s="492"/>
      <c r="I1326" s="492"/>
      <c r="J1326" s="492"/>
      <c r="K1326" s="492"/>
      <c r="L1326" s="492"/>
      <c r="M1326" s="492"/>
      <c r="N1326" s="492"/>
      <c r="O1326" s="492"/>
      <c r="P1326" s="492"/>
      <c r="Q1326"/>
      <c r="R1326" s="449"/>
      <c r="S1326" s="4"/>
      <c r="T1326" s="4"/>
      <c r="U1326" s="4"/>
      <c r="V1326" s="4"/>
      <c r="W1326" s="4"/>
      <c r="X1326" s="4"/>
      <c r="Y1326" s="4"/>
      <c r="Z1326" s="4"/>
    </row>
    <row r="1327" spans="1:26" ht="15" customHeight="1" x14ac:dyDescent="0.3">
      <c r="A1327" s="492"/>
      <c r="B1327" s="492"/>
      <c r="C1327" s="492"/>
      <c r="D1327" s="492"/>
      <c r="E1327" s="492"/>
      <c r="F1327" s="492"/>
      <c r="G1327" s="492"/>
      <c r="H1327" s="492"/>
      <c r="I1327" s="492"/>
      <c r="J1327" s="492"/>
      <c r="K1327" s="492"/>
      <c r="L1327" s="492"/>
      <c r="M1327" s="492"/>
      <c r="N1327" s="492"/>
      <c r="O1327" s="492"/>
      <c r="P1327" s="492"/>
      <c r="Q1327"/>
      <c r="R1327" s="449"/>
      <c r="S1327" s="4"/>
      <c r="T1327" s="4"/>
      <c r="U1327" s="4"/>
      <c r="V1327" s="4"/>
      <c r="W1327" s="4"/>
      <c r="X1327" s="4"/>
      <c r="Y1327" s="4"/>
      <c r="Z1327" s="4"/>
    </row>
    <row r="1328" spans="1:26" ht="15" customHeight="1" x14ac:dyDescent="0.3">
      <c r="A1328" s="492"/>
      <c r="B1328" s="492"/>
      <c r="C1328" s="492"/>
      <c r="D1328" s="492"/>
      <c r="E1328" s="492"/>
      <c r="F1328" s="492"/>
      <c r="G1328" s="492"/>
      <c r="H1328" s="492"/>
      <c r="I1328" s="492"/>
      <c r="J1328" s="492"/>
      <c r="K1328" s="492"/>
      <c r="L1328" s="492"/>
      <c r="M1328" s="492"/>
      <c r="N1328" s="492"/>
      <c r="O1328" s="492"/>
      <c r="P1328" s="492"/>
      <c r="Q1328"/>
      <c r="R1328" s="449"/>
      <c r="S1328" s="4"/>
      <c r="T1328" s="4"/>
      <c r="U1328" s="4"/>
      <c r="V1328" s="4"/>
      <c r="W1328" s="4"/>
      <c r="X1328" s="4"/>
      <c r="Y1328" s="4"/>
      <c r="Z1328" s="4"/>
    </row>
    <row r="1329" spans="1:26" ht="15" customHeight="1" x14ac:dyDescent="0.3">
      <c r="A1329" s="492"/>
      <c r="B1329" s="492"/>
      <c r="C1329" s="492"/>
      <c r="D1329" s="492"/>
      <c r="E1329" s="492"/>
      <c r="F1329" s="492"/>
      <c r="G1329" s="492"/>
      <c r="H1329" s="492"/>
      <c r="I1329" s="492"/>
      <c r="J1329" s="492"/>
      <c r="K1329" s="492"/>
      <c r="L1329" s="492"/>
      <c r="M1329" s="492"/>
      <c r="N1329" s="492"/>
      <c r="O1329" s="492"/>
      <c r="P1329" s="492"/>
      <c r="Q1329"/>
      <c r="R1329" s="449"/>
      <c r="S1329" s="4"/>
      <c r="T1329" s="4"/>
      <c r="U1329" s="4"/>
      <c r="V1329" s="4"/>
      <c r="W1329" s="4"/>
      <c r="X1329" s="4"/>
      <c r="Y1329" s="4"/>
      <c r="Z1329" s="4"/>
    </row>
    <row r="1330" spans="1:26" ht="15" customHeight="1" x14ac:dyDescent="0.3">
      <c r="A1330" s="492"/>
      <c r="B1330" s="492"/>
      <c r="C1330" s="492"/>
      <c r="D1330" s="492"/>
      <c r="E1330" s="492"/>
      <c r="F1330" s="492"/>
      <c r="G1330" s="492"/>
      <c r="H1330" s="492"/>
      <c r="I1330" s="492"/>
      <c r="J1330" s="492"/>
      <c r="K1330" s="492"/>
      <c r="L1330" s="492"/>
      <c r="M1330" s="492"/>
      <c r="N1330" s="492"/>
      <c r="O1330" s="492"/>
      <c r="P1330" s="492"/>
      <c r="Q1330"/>
      <c r="R1330" s="449"/>
      <c r="S1330" s="4"/>
      <c r="T1330" s="4"/>
      <c r="U1330" s="4"/>
      <c r="V1330" s="4"/>
      <c r="W1330" s="4"/>
      <c r="X1330" s="4"/>
      <c r="Y1330" s="4"/>
      <c r="Z1330" s="4"/>
    </row>
    <row r="1331" spans="1:26" ht="15" customHeight="1" x14ac:dyDescent="0.3">
      <c r="A1331" s="492"/>
      <c r="B1331" s="492"/>
      <c r="C1331" s="492"/>
      <c r="D1331" s="492"/>
      <c r="E1331" s="492"/>
      <c r="F1331" s="492"/>
      <c r="G1331" s="492"/>
      <c r="H1331" s="492"/>
      <c r="I1331" s="492"/>
      <c r="J1331" s="492"/>
      <c r="K1331" s="492"/>
      <c r="L1331" s="492"/>
      <c r="M1331" s="492"/>
      <c r="N1331" s="492"/>
      <c r="O1331" s="492"/>
      <c r="P1331" s="492"/>
      <c r="Q1331"/>
      <c r="R1331" s="449"/>
      <c r="S1331" s="4"/>
      <c r="T1331" s="4"/>
      <c r="U1331" s="4"/>
      <c r="V1331" s="4"/>
      <c r="W1331" s="4"/>
      <c r="X1331" s="4"/>
      <c r="Y1331" s="4"/>
      <c r="Z1331" s="4"/>
    </row>
    <row r="1332" spans="1:26" ht="15" customHeight="1" x14ac:dyDescent="0.3">
      <c r="A1332" s="492"/>
      <c r="B1332" s="492"/>
      <c r="C1332" s="492"/>
      <c r="D1332" s="492"/>
      <c r="E1332" s="492"/>
      <c r="F1332" s="492"/>
      <c r="G1332" s="492"/>
      <c r="H1332" s="492"/>
      <c r="I1332" s="492"/>
      <c r="J1332" s="492"/>
      <c r="K1332" s="492"/>
      <c r="L1332" s="492"/>
      <c r="M1332" s="492"/>
      <c r="N1332" s="492"/>
      <c r="O1332" s="492"/>
      <c r="P1332" s="492"/>
      <c r="Q1332"/>
      <c r="R1332" s="449"/>
      <c r="S1332" s="4"/>
      <c r="T1332" s="4"/>
      <c r="U1332" s="4"/>
      <c r="V1332" s="4"/>
      <c r="W1332" s="4"/>
      <c r="X1332" s="4"/>
      <c r="Y1332" s="4"/>
      <c r="Z1332" s="4"/>
    </row>
    <row r="1333" spans="1:26" ht="15" customHeight="1" x14ac:dyDescent="0.3">
      <c r="A1333" s="492"/>
      <c r="B1333" s="492"/>
      <c r="C1333" s="492"/>
      <c r="D1333" s="492"/>
      <c r="E1333" s="492"/>
      <c r="F1333" s="492"/>
      <c r="G1333" s="492"/>
      <c r="H1333" s="492"/>
      <c r="I1333" s="492"/>
      <c r="J1333" s="492"/>
      <c r="K1333" s="492"/>
      <c r="L1333" s="492"/>
      <c r="M1333" s="492"/>
      <c r="N1333" s="492"/>
      <c r="O1333" s="492"/>
      <c r="P1333" s="492"/>
      <c r="Q1333"/>
      <c r="R1333" s="449"/>
      <c r="S1333" s="4"/>
      <c r="T1333" s="4"/>
      <c r="U1333" s="4"/>
      <c r="V1333" s="4"/>
      <c r="W1333" s="4"/>
      <c r="X1333" s="4"/>
      <c r="Y1333" s="4"/>
      <c r="Z1333" s="4"/>
    </row>
    <row r="1334" spans="1:26" ht="15" customHeight="1" x14ac:dyDescent="0.3">
      <c r="A1334" s="492"/>
      <c r="B1334" s="492"/>
      <c r="C1334" s="492"/>
      <c r="D1334" s="492"/>
      <c r="E1334" s="492"/>
      <c r="F1334" s="492"/>
      <c r="G1334" s="492"/>
      <c r="H1334" s="492"/>
      <c r="I1334" s="492"/>
      <c r="J1334" s="492"/>
      <c r="K1334" s="492"/>
      <c r="L1334" s="492"/>
      <c r="M1334" s="492"/>
      <c r="N1334" s="492"/>
      <c r="O1334" s="492"/>
      <c r="P1334" s="492"/>
      <c r="Q1334"/>
      <c r="R1334" s="449"/>
      <c r="S1334" s="4"/>
      <c r="T1334" s="4"/>
      <c r="U1334" s="4"/>
      <c r="V1334" s="4"/>
      <c r="W1334" s="4"/>
      <c r="X1334" s="4"/>
      <c r="Y1334" s="4"/>
      <c r="Z1334" s="4"/>
    </row>
    <row r="1335" spans="1:26" ht="15" customHeight="1" x14ac:dyDescent="0.3">
      <c r="A1335" s="492"/>
      <c r="B1335" s="492"/>
      <c r="C1335" s="492"/>
      <c r="D1335" s="492"/>
      <c r="E1335" s="492"/>
      <c r="F1335" s="492"/>
      <c r="G1335" s="492"/>
      <c r="H1335" s="492"/>
      <c r="I1335" s="492"/>
      <c r="J1335" s="492"/>
      <c r="K1335" s="492"/>
      <c r="L1335" s="492"/>
      <c r="M1335" s="492"/>
      <c r="N1335" s="492"/>
      <c r="O1335" s="492"/>
      <c r="P1335" s="492"/>
      <c r="Q1335"/>
      <c r="R1335" s="449"/>
      <c r="S1335" s="4"/>
      <c r="T1335" s="4"/>
      <c r="U1335" s="4"/>
      <c r="V1335" s="4"/>
      <c r="W1335" s="4"/>
      <c r="X1335" s="4"/>
      <c r="Y1335" s="4"/>
      <c r="Z1335" s="4"/>
    </row>
    <row r="1336" spans="1:26" ht="15" customHeight="1" x14ac:dyDescent="0.3">
      <c r="A1336" s="492"/>
      <c r="B1336" s="492"/>
      <c r="C1336" s="492"/>
      <c r="D1336" s="492"/>
      <c r="E1336" s="492"/>
      <c r="F1336" s="492"/>
      <c r="G1336" s="492"/>
      <c r="H1336" s="492"/>
      <c r="I1336" s="492"/>
      <c r="J1336" s="492"/>
      <c r="K1336" s="492"/>
      <c r="L1336" s="492"/>
      <c r="M1336" s="492"/>
      <c r="N1336" s="492"/>
      <c r="O1336" s="492"/>
      <c r="P1336" s="492"/>
      <c r="Q1336"/>
      <c r="R1336" s="449"/>
      <c r="S1336" s="4"/>
      <c r="T1336" s="4"/>
      <c r="U1336" s="4"/>
      <c r="V1336" s="4"/>
      <c r="W1336" s="4"/>
      <c r="X1336" s="4"/>
      <c r="Y1336" s="4"/>
      <c r="Z1336" s="4"/>
    </row>
    <row r="1337" spans="1:26" ht="15" customHeight="1" x14ac:dyDescent="0.3">
      <c r="A1337" s="492"/>
      <c r="B1337" s="492"/>
      <c r="C1337" s="492"/>
      <c r="D1337" s="492"/>
      <c r="E1337" s="492"/>
      <c r="F1337" s="492"/>
      <c r="G1337" s="492"/>
      <c r="H1337" s="492"/>
      <c r="I1337" s="492"/>
      <c r="J1337" s="492"/>
      <c r="K1337" s="492"/>
      <c r="L1337" s="492"/>
      <c r="M1337" s="492"/>
      <c r="N1337" s="492"/>
      <c r="O1337" s="492"/>
      <c r="P1337" s="492"/>
      <c r="Q1337"/>
      <c r="R1337" s="449"/>
      <c r="S1337" s="4"/>
      <c r="T1337" s="4"/>
      <c r="U1337" s="4"/>
      <c r="V1337" s="4"/>
      <c r="W1337" s="4"/>
      <c r="X1337" s="4"/>
      <c r="Y1337" s="4"/>
      <c r="Z1337" s="4"/>
    </row>
    <row r="1338" spans="1:26" ht="15" customHeight="1" x14ac:dyDescent="0.3">
      <c r="A1338" s="492"/>
      <c r="B1338" s="492"/>
      <c r="C1338" s="492"/>
      <c r="D1338" s="492"/>
      <c r="E1338" s="492"/>
      <c r="F1338" s="492"/>
      <c r="G1338" s="492"/>
      <c r="H1338" s="492"/>
      <c r="I1338" s="492"/>
      <c r="J1338" s="492"/>
      <c r="K1338" s="492"/>
      <c r="L1338" s="492"/>
      <c r="M1338" s="492"/>
      <c r="N1338" s="492"/>
      <c r="O1338" s="492"/>
      <c r="P1338" s="492"/>
      <c r="Q1338"/>
      <c r="R1338" s="449"/>
      <c r="S1338" s="4"/>
      <c r="T1338" s="4"/>
      <c r="U1338" s="4"/>
      <c r="V1338" s="4"/>
      <c r="W1338" s="4"/>
      <c r="X1338" s="4"/>
      <c r="Y1338" s="4"/>
      <c r="Z1338" s="4"/>
    </row>
    <row r="1339" spans="1:26" ht="15" customHeight="1" x14ac:dyDescent="0.3">
      <c r="A1339" s="492"/>
      <c r="B1339" s="492"/>
      <c r="C1339" s="492"/>
      <c r="D1339" s="492"/>
      <c r="E1339" s="492"/>
      <c r="F1339" s="492"/>
      <c r="G1339" s="492"/>
      <c r="H1339" s="492"/>
      <c r="I1339" s="492"/>
      <c r="J1339" s="492"/>
      <c r="K1339" s="492"/>
      <c r="L1339" s="492"/>
      <c r="M1339" s="492"/>
      <c r="N1339" s="492"/>
      <c r="O1339" s="492"/>
      <c r="P1339" s="492"/>
      <c r="Q1339"/>
      <c r="R1339" s="449"/>
      <c r="S1339" s="4"/>
      <c r="T1339" s="4"/>
      <c r="U1339" s="4"/>
      <c r="V1339" s="4"/>
      <c r="W1339" s="4"/>
      <c r="X1339" s="4"/>
      <c r="Y1339" s="4"/>
      <c r="Z1339" s="4"/>
    </row>
    <row r="1340" spans="1:26" ht="20.399999999999999" customHeight="1" x14ac:dyDescent="0.3">
      <c r="A1340" s="492"/>
      <c r="B1340" s="492"/>
      <c r="C1340" s="492"/>
      <c r="D1340" s="492"/>
      <c r="E1340" s="492"/>
      <c r="F1340" s="492"/>
      <c r="G1340" s="492"/>
      <c r="H1340" s="492"/>
      <c r="I1340" s="492"/>
      <c r="J1340" s="492"/>
      <c r="K1340" s="492"/>
      <c r="L1340" s="492"/>
      <c r="M1340" s="492"/>
      <c r="N1340" s="492"/>
      <c r="O1340" s="492"/>
      <c r="P1340" s="492"/>
      <c r="Q1340"/>
      <c r="R1340" s="449"/>
      <c r="S1340" s="4"/>
      <c r="T1340" s="4"/>
      <c r="U1340" s="4"/>
      <c r="V1340" s="4"/>
      <c r="W1340" s="4"/>
      <c r="X1340" s="4"/>
      <c r="Y1340" s="4"/>
      <c r="Z1340" s="4"/>
    </row>
    <row r="1341" spans="1:26" ht="20.399999999999999" customHeight="1" x14ac:dyDescent="0.3">
      <c r="A1341" s="492"/>
      <c r="B1341" s="492"/>
      <c r="C1341" s="492"/>
      <c r="D1341" s="492"/>
      <c r="E1341" s="492"/>
      <c r="F1341" s="492"/>
      <c r="G1341" s="492"/>
      <c r="H1341" s="492"/>
      <c r="I1341" s="492"/>
      <c r="J1341" s="492"/>
      <c r="K1341" s="492"/>
      <c r="L1341" s="492"/>
      <c r="M1341" s="492"/>
      <c r="N1341" s="492"/>
      <c r="O1341" s="492"/>
      <c r="P1341" s="492"/>
      <c r="Q1341"/>
      <c r="R1341" s="449"/>
      <c r="S1341" s="4"/>
      <c r="T1341" s="4"/>
      <c r="U1341" s="4"/>
      <c r="V1341" s="4"/>
      <c r="W1341" s="4"/>
      <c r="X1341" s="4"/>
      <c r="Y1341" s="4"/>
      <c r="Z1341" s="4"/>
    </row>
    <row r="1342" spans="1:26" ht="14.25" customHeight="1" x14ac:dyDescent="0.3">
      <c r="A1342" s="492"/>
      <c r="B1342" s="492"/>
      <c r="C1342" s="492"/>
      <c r="D1342" s="492"/>
      <c r="E1342" s="492"/>
      <c r="F1342" s="492"/>
      <c r="G1342" s="492"/>
      <c r="H1342" s="492"/>
      <c r="I1342" s="492"/>
      <c r="J1342" s="492"/>
      <c r="K1342" s="492"/>
      <c r="L1342" s="492"/>
      <c r="M1342" s="492"/>
      <c r="N1342" s="492"/>
      <c r="O1342" s="492"/>
      <c r="P1342" s="492"/>
      <c r="Q1342"/>
      <c r="R1342" s="449"/>
      <c r="S1342" s="4"/>
      <c r="T1342" s="4"/>
      <c r="U1342" s="4"/>
      <c r="V1342" s="4"/>
      <c r="W1342" s="4"/>
      <c r="X1342" s="4"/>
      <c r="Y1342" s="4"/>
      <c r="Z1342" s="4"/>
    </row>
    <row r="1343" spans="1:26" ht="15" customHeight="1" x14ac:dyDescent="0.3">
      <c r="A1343" s="492"/>
      <c r="B1343" s="492"/>
      <c r="C1343" s="492"/>
      <c r="D1343" s="492"/>
      <c r="E1343" s="492"/>
      <c r="F1343" s="492"/>
      <c r="G1343" s="492"/>
      <c r="H1343" s="492"/>
      <c r="I1343" s="492"/>
      <c r="J1343" s="492"/>
      <c r="K1343" s="492"/>
      <c r="L1343" s="492"/>
      <c r="M1343" s="492"/>
      <c r="N1343" s="492"/>
      <c r="O1343" s="492"/>
      <c r="P1343" s="492"/>
      <c r="Q1343"/>
      <c r="R1343" s="449"/>
      <c r="S1343" s="4"/>
      <c r="T1343" s="4"/>
      <c r="U1343" s="4"/>
      <c r="V1343" s="4"/>
      <c r="W1343" s="4"/>
      <c r="X1343" s="4"/>
      <c r="Y1343" s="4"/>
      <c r="Z1343" s="4"/>
    </row>
    <row r="1344" spans="1:26" ht="17.25" customHeight="1" x14ac:dyDescent="0.3">
      <c r="A1344" s="492"/>
      <c r="B1344" s="492"/>
      <c r="C1344" s="492"/>
      <c r="D1344" s="492"/>
      <c r="E1344" s="492"/>
      <c r="F1344" s="492"/>
      <c r="G1344" s="492"/>
      <c r="H1344" s="492"/>
      <c r="I1344" s="492"/>
      <c r="J1344" s="492"/>
      <c r="K1344" s="492"/>
      <c r="L1344" s="492"/>
      <c r="M1344" s="492"/>
      <c r="N1344" s="492"/>
      <c r="O1344" s="492"/>
      <c r="P1344" s="492"/>
      <c r="Q1344"/>
      <c r="R1344" s="449"/>
      <c r="S1344" s="4"/>
      <c r="T1344" s="4"/>
      <c r="U1344" s="4"/>
      <c r="V1344" s="4"/>
      <c r="W1344" s="4"/>
      <c r="X1344" s="4"/>
      <c r="Y1344" s="4"/>
      <c r="Z1344" s="4"/>
    </row>
    <row r="1345" spans="1:26" ht="18.75" customHeight="1" x14ac:dyDescent="0.3">
      <c r="A1345" s="492"/>
      <c r="B1345" s="492"/>
      <c r="C1345" s="492"/>
      <c r="D1345" s="492"/>
      <c r="E1345" s="492"/>
      <c r="F1345" s="492"/>
      <c r="G1345" s="492"/>
      <c r="H1345" s="492"/>
      <c r="I1345" s="492"/>
      <c r="J1345" s="492"/>
      <c r="K1345" s="492"/>
      <c r="L1345" s="492"/>
      <c r="M1345" s="492"/>
      <c r="N1345" s="492"/>
      <c r="O1345" s="492"/>
      <c r="P1345" s="492"/>
      <c r="Q1345"/>
      <c r="R1345" s="449"/>
      <c r="S1345" s="4"/>
      <c r="T1345" s="4"/>
      <c r="U1345" s="4"/>
      <c r="V1345" s="4"/>
      <c r="W1345" s="4"/>
      <c r="X1345" s="4"/>
      <c r="Y1345" s="4"/>
      <c r="Z1345" s="4"/>
    </row>
    <row r="1346" spans="1:26" ht="20.399999999999999" customHeight="1" x14ac:dyDescent="0.3">
      <c r="A1346" s="492"/>
      <c r="B1346" s="492"/>
      <c r="C1346" s="492"/>
      <c r="D1346" s="492"/>
      <c r="E1346" s="492"/>
      <c r="F1346" s="492"/>
      <c r="G1346" s="492"/>
      <c r="H1346" s="492"/>
      <c r="I1346" s="492"/>
      <c r="J1346" s="492"/>
      <c r="K1346" s="492"/>
      <c r="L1346" s="492"/>
      <c r="M1346" s="492"/>
      <c r="N1346" s="492"/>
      <c r="O1346" s="492"/>
      <c r="P1346" s="492"/>
      <c r="Q1346"/>
      <c r="R1346" s="449"/>
      <c r="S1346" s="4"/>
      <c r="T1346" s="4"/>
      <c r="U1346" s="4"/>
      <c r="V1346" s="4"/>
      <c r="W1346" s="4"/>
      <c r="X1346" s="4"/>
      <c r="Y1346" s="4"/>
      <c r="Z1346" s="4"/>
    </row>
    <row r="1347" spans="1:26" ht="20.399999999999999" customHeight="1" x14ac:dyDescent="0.3">
      <c r="A1347" s="492"/>
      <c r="B1347" s="492"/>
      <c r="C1347" s="492"/>
      <c r="D1347" s="492"/>
      <c r="E1347" s="492"/>
      <c r="F1347" s="492"/>
      <c r="G1347" s="492"/>
      <c r="H1347" s="492"/>
      <c r="I1347" s="492"/>
      <c r="J1347" s="492"/>
      <c r="K1347" s="492"/>
      <c r="L1347" s="492"/>
      <c r="M1347" s="492"/>
      <c r="N1347" s="492"/>
      <c r="O1347" s="492"/>
      <c r="P1347" s="492"/>
      <c r="Q1347"/>
      <c r="R1347" s="449"/>
      <c r="S1347" s="4"/>
      <c r="T1347" s="4"/>
      <c r="U1347" s="4"/>
      <c r="V1347" s="4"/>
      <c r="W1347" s="4"/>
      <c r="X1347" s="4"/>
      <c r="Y1347" s="4"/>
      <c r="Z1347" s="4"/>
    </row>
    <row r="1348" spans="1:26" ht="20.399999999999999" customHeight="1" x14ac:dyDescent="0.3">
      <c r="A1348" s="492"/>
      <c r="B1348" s="492"/>
      <c r="C1348" s="492"/>
      <c r="D1348" s="492"/>
      <c r="E1348" s="492"/>
      <c r="F1348" s="492"/>
      <c r="G1348" s="492"/>
      <c r="H1348" s="492"/>
      <c r="I1348" s="492"/>
      <c r="J1348" s="492"/>
      <c r="K1348" s="492"/>
      <c r="L1348" s="492"/>
      <c r="M1348" s="492"/>
      <c r="N1348" s="492"/>
      <c r="O1348" s="492"/>
      <c r="P1348" s="492"/>
      <c r="Q1348"/>
      <c r="R1348" s="449"/>
      <c r="S1348" s="4"/>
      <c r="T1348" s="4"/>
      <c r="U1348" s="4"/>
      <c r="V1348" s="4"/>
      <c r="W1348" s="4"/>
      <c r="X1348" s="4"/>
      <c r="Y1348" s="4"/>
      <c r="Z1348" s="4"/>
    </row>
    <row r="1349" spans="1:26" ht="20.399999999999999" customHeight="1" x14ac:dyDescent="0.3">
      <c r="A1349" s="492"/>
      <c r="B1349" s="492"/>
      <c r="C1349" s="492"/>
      <c r="D1349" s="492"/>
      <c r="E1349" s="492"/>
      <c r="F1349" s="492"/>
      <c r="G1349" s="492"/>
      <c r="H1349" s="492"/>
      <c r="I1349" s="492"/>
      <c r="J1349" s="492"/>
      <c r="K1349" s="492"/>
      <c r="L1349" s="492"/>
      <c r="M1349" s="492"/>
      <c r="N1349" s="492"/>
      <c r="O1349" s="492"/>
      <c r="P1349" s="492"/>
      <c r="Q1349"/>
      <c r="R1349" s="449"/>
      <c r="S1349" s="4"/>
      <c r="T1349" s="4"/>
      <c r="U1349" s="4"/>
      <c r="V1349" s="4"/>
      <c r="W1349" s="4"/>
      <c r="X1349" s="4"/>
      <c r="Y1349" s="4"/>
      <c r="Z1349" s="4"/>
    </row>
    <row r="1350" spans="1:26" ht="18.75" customHeight="1" x14ac:dyDescent="0.3">
      <c r="A1350" s="492"/>
      <c r="B1350" s="492"/>
      <c r="C1350" s="492"/>
      <c r="D1350" s="492"/>
      <c r="E1350" s="492"/>
      <c r="F1350" s="492"/>
      <c r="G1350" s="492"/>
      <c r="H1350" s="492"/>
      <c r="I1350" s="492"/>
      <c r="J1350" s="492"/>
      <c r="K1350" s="492"/>
      <c r="L1350" s="492"/>
      <c r="M1350" s="492"/>
      <c r="N1350" s="492"/>
      <c r="O1350" s="492"/>
      <c r="P1350" s="492"/>
      <c r="Q1350"/>
      <c r="R1350" s="449"/>
      <c r="S1350" s="4"/>
      <c r="T1350" s="4"/>
      <c r="U1350" s="4"/>
      <c r="V1350" s="4"/>
      <c r="W1350" s="4"/>
      <c r="X1350" s="4"/>
      <c r="Y1350" s="4"/>
      <c r="Z1350" s="4"/>
    </row>
    <row r="1351" spans="1:26" ht="13.5" customHeight="1" x14ac:dyDescent="0.3">
      <c r="A1351" s="492"/>
      <c r="B1351" s="492"/>
      <c r="C1351" s="492"/>
      <c r="D1351" s="492"/>
      <c r="E1351" s="492"/>
      <c r="F1351" s="492"/>
      <c r="G1351" s="492"/>
      <c r="H1351" s="492"/>
      <c r="I1351" s="492"/>
      <c r="J1351" s="492"/>
      <c r="K1351" s="492"/>
      <c r="L1351" s="492"/>
      <c r="M1351" s="492"/>
      <c r="N1351" s="492"/>
      <c r="O1351" s="492"/>
      <c r="P1351" s="492"/>
      <c r="Q1351"/>
      <c r="R1351" s="449"/>
      <c r="S1351" s="4"/>
      <c r="T1351" s="4"/>
      <c r="U1351" s="4"/>
      <c r="V1351" s="4"/>
      <c r="W1351" s="4"/>
      <c r="X1351" s="4"/>
      <c r="Y1351" s="4"/>
      <c r="Z1351" s="4"/>
    </row>
    <row r="1352" spans="1:26" ht="15" customHeight="1" x14ac:dyDescent="0.3">
      <c r="A1352" s="492"/>
      <c r="B1352" s="492"/>
      <c r="C1352" s="492"/>
      <c r="D1352" s="492"/>
      <c r="E1352" s="492"/>
      <c r="F1352" s="492"/>
      <c r="G1352" s="492"/>
      <c r="H1352" s="492"/>
      <c r="I1352" s="492"/>
      <c r="J1352" s="492"/>
      <c r="K1352" s="492"/>
      <c r="L1352" s="492"/>
      <c r="M1352" s="492"/>
      <c r="N1352" s="492"/>
      <c r="O1352" s="492"/>
      <c r="P1352" s="492"/>
      <c r="Q1352"/>
      <c r="R1352" s="449"/>
      <c r="S1352" s="4"/>
      <c r="T1352" s="4"/>
      <c r="U1352" s="4"/>
      <c r="V1352" s="4"/>
      <c r="W1352" s="4"/>
      <c r="X1352" s="4"/>
      <c r="Y1352" s="4"/>
      <c r="Z1352" s="4"/>
    </row>
    <row r="1353" spans="1:26" ht="15" customHeight="1" x14ac:dyDescent="0.3">
      <c r="A1353" s="492"/>
      <c r="B1353" s="492"/>
      <c r="C1353" s="492"/>
      <c r="D1353" s="492"/>
      <c r="E1353" s="492"/>
      <c r="F1353" s="492"/>
      <c r="G1353" s="492"/>
      <c r="H1353" s="492"/>
      <c r="I1353" s="492"/>
      <c r="J1353" s="492"/>
      <c r="K1353" s="492"/>
      <c r="L1353" s="492"/>
      <c r="M1353" s="492"/>
      <c r="N1353" s="492"/>
      <c r="O1353" s="492"/>
      <c r="P1353" s="492"/>
      <c r="Q1353"/>
      <c r="R1353" s="449"/>
      <c r="S1353" s="4"/>
      <c r="T1353" s="4"/>
      <c r="U1353" s="4"/>
      <c r="V1353" s="4"/>
      <c r="W1353" s="4"/>
      <c r="X1353" s="4"/>
      <c r="Y1353" s="4"/>
      <c r="Z1353" s="4"/>
    </row>
    <row r="1354" spans="1:26" ht="12.6" customHeight="1" x14ac:dyDescent="0.3">
      <c r="A1354" s="492"/>
      <c r="B1354" s="492"/>
      <c r="C1354" s="492"/>
      <c r="D1354" s="492"/>
      <c r="E1354" s="492"/>
      <c r="F1354" s="492"/>
      <c r="G1354" s="492"/>
      <c r="H1354" s="492"/>
      <c r="I1354" s="492"/>
      <c r="J1354" s="492"/>
      <c r="K1354" s="492"/>
      <c r="L1354" s="492"/>
      <c r="M1354" s="492"/>
      <c r="N1354" s="492"/>
      <c r="O1354" s="492"/>
      <c r="P1354" s="492"/>
      <c r="Q1354"/>
      <c r="R1354" s="449"/>
      <c r="S1354" s="4"/>
      <c r="T1354" s="4"/>
      <c r="U1354" s="4"/>
      <c r="V1354" s="4"/>
      <c r="W1354" s="4"/>
      <c r="X1354" s="4"/>
      <c r="Y1354" s="4"/>
      <c r="Z1354" s="4"/>
    </row>
    <row r="1355" spans="1:26" ht="13.2" customHeight="1" x14ac:dyDescent="0.3">
      <c r="A1355" s="492"/>
      <c r="B1355" s="492"/>
      <c r="C1355" s="492"/>
      <c r="D1355" s="492"/>
      <c r="E1355" s="492"/>
      <c r="F1355" s="492"/>
      <c r="G1355" s="492"/>
      <c r="H1355" s="492"/>
      <c r="I1355" s="492"/>
      <c r="J1355" s="492"/>
      <c r="K1355" s="492"/>
      <c r="L1355" s="492"/>
      <c r="M1355" s="492"/>
      <c r="N1355" s="492"/>
      <c r="O1355" s="492"/>
      <c r="P1355" s="492"/>
      <c r="Q1355"/>
      <c r="R1355" s="449"/>
      <c r="S1355" s="4"/>
      <c r="T1355" s="4"/>
      <c r="U1355" s="4"/>
      <c r="V1355" s="4"/>
      <c r="W1355" s="4"/>
      <c r="X1355" s="4"/>
      <c r="Y1355" s="4"/>
      <c r="Z1355" s="4"/>
    </row>
    <row r="1356" spans="1:26" ht="14.4" customHeight="1" x14ac:dyDescent="0.3">
      <c r="A1356" s="492"/>
      <c r="B1356" s="492"/>
      <c r="C1356" s="492"/>
      <c r="D1356" s="492"/>
      <c r="E1356" s="492"/>
      <c r="F1356" s="492"/>
      <c r="G1356" s="492"/>
      <c r="H1356" s="492"/>
      <c r="I1356" s="492"/>
      <c r="J1356" s="492"/>
      <c r="K1356" s="492"/>
      <c r="L1356" s="492"/>
      <c r="M1356" s="492"/>
      <c r="N1356" s="492"/>
      <c r="O1356" s="492"/>
      <c r="P1356" s="492"/>
      <c r="Q1356"/>
      <c r="R1356" s="449"/>
      <c r="S1356" s="4"/>
      <c r="T1356" s="4"/>
      <c r="U1356" s="4"/>
      <c r="V1356" s="4"/>
      <c r="W1356" s="4"/>
      <c r="X1356" s="4"/>
      <c r="Y1356" s="4"/>
      <c r="Z1356" s="4"/>
    </row>
    <row r="1357" spans="1:26" ht="14.4" customHeight="1" x14ac:dyDescent="0.3">
      <c r="A1357" s="492"/>
      <c r="B1357" s="492"/>
      <c r="C1357" s="492"/>
      <c r="D1357" s="492"/>
      <c r="E1357" s="492"/>
      <c r="F1357" s="492"/>
      <c r="G1357" s="492"/>
      <c r="H1357" s="492"/>
      <c r="I1357" s="492"/>
      <c r="J1357" s="492"/>
      <c r="K1357" s="492"/>
      <c r="L1357" s="492"/>
      <c r="M1357" s="492"/>
      <c r="N1357" s="492"/>
      <c r="O1357" s="492"/>
      <c r="P1357" s="492"/>
      <c r="Q1357"/>
      <c r="R1357" s="449"/>
      <c r="S1357" s="4"/>
      <c r="T1357" s="4"/>
      <c r="U1357" s="4"/>
      <c r="V1357" s="4"/>
      <c r="W1357" s="4"/>
      <c r="X1357" s="4"/>
      <c r="Y1357" s="4"/>
      <c r="Z1357" s="4"/>
    </row>
    <row r="1358" spans="1:26" ht="14.4" customHeight="1" x14ac:dyDescent="0.3">
      <c r="A1358" s="492"/>
      <c r="B1358" s="492"/>
      <c r="C1358" s="492"/>
      <c r="D1358" s="492"/>
      <c r="E1358" s="492"/>
      <c r="F1358" s="492"/>
      <c r="G1358" s="492"/>
      <c r="H1358" s="492"/>
      <c r="I1358" s="492"/>
      <c r="J1358" s="492"/>
      <c r="K1358" s="492"/>
      <c r="L1358" s="492"/>
      <c r="M1358" s="492"/>
      <c r="N1358" s="492"/>
      <c r="O1358" s="492"/>
      <c r="P1358" s="492"/>
      <c r="Q1358"/>
      <c r="R1358" s="449"/>
      <c r="S1358" s="4"/>
      <c r="T1358" s="4"/>
      <c r="U1358" s="4"/>
      <c r="V1358" s="4"/>
      <c r="W1358" s="4"/>
      <c r="X1358" s="4"/>
      <c r="Y1358" s="4"/>
      <c r="Z1358" s="4"/>
    </row>
    <row r="1359" spans="1:26" ht="16.95" customHeight="1" x14ac:dyDescent="0.3">
      <c r="A1359" s="492"/>
      <c r="B1359" s="492"/>
      <c r="C1359" s="492"/>
      <c r="D1359" s="492"/>
      <c r="E1359" s="492"/>
      <c r="F1359" s="492"/>
      <c r="G1359" s="492"/>
      <c r="H1359" s="492"/>
      <c r="I1359" s="492"/>
      <c r="J1359" s="492"/>
      <c r="K1359" s="492"/>
      <c r="L1359" s="492"/>
      <c r="M1359" s="492"/>
      <c r="N1359" s="492"/>
      <c r="O1359" s="492"/>
      <c r="P1359" s="492"/>
      <c r="Q1359"/>
      <c r="R1359" s="449"/>
      <c r="S1359" s="4"/>
      <c r="T1359" s="4"/>
      <c r="U1359" s="4"/>
      <c r="V1359" s="4"/>
      <c r="W1359" s="4"/>
      <c r="X1359" s="4"/>
      <c r="Y1359" s="4"/>
      <c r="Z1359" s="4"/>
    </row>
    <row r="1360" spans="1:26" ht="14.4" customHeight="1" x14ac:dyDescent="0.3">
      <c r="A1360" s="492"/>
      <c r="B1360" s="492"/>
      <c r="C1360" s="492"/>
      <c r="D1360" s="492"/>
      <c r="E1360" s="492"/>
      <c r="F1360" s="492"/>
      <c r="G1360" s="492"/>
      <c r="H1360" s="492"/>
      <c r="I1360" s="492"/>
      <c r="J1360" s="492"/>
      <c r="K1360" s="492"/>
      <c r="L1360" s="492"/>
      <c r="M1360" s="492"/>
      <c r="N1360" s="492"/>
      <c r="O1360" s="492"/>
      <c r="P1360" s="492"/>
      <c r="Q1360"/>
      <c r="R1360" s="449"/>
      <c r="S1360" s="4"/>
      <c r="T1360" s="4"/>
      <c r="U1360" s="4"/>
      <c r="V1360" s="4"/>
      <c r="W1360" s="4"/>
      <c r="X1360" s="4"/>
      <c r="Y1360" s="4"/>
      <c r="Z1360" s="4"/>
    </row>
    <row r="1361" spans="1:26" ht="14.4" customHeight="1" x14ac:dyDescent="0.3">
      <c r="A1361" s="492"/>
      <c r="B1361" s="492"/>
      <c r="C1361" s="492"/>
      <c r="D1361" s="492"/>
      <c r="E1361" s="492"/>
      <c r="F1361" s="492"/>
      <c r="G1361" s="492"/>
      <c r="H1361" s="492"/>
      <c r="I1361" s="492"/>
      <c r="J1361" s="492"/>
      <c r="K1361" s="492"/>
      <c r="L1361" s="492"/>
      <c r="M1361" s="492"/>
      <c r="N1361" s="492"/>
      <c r="O1361" s="492"/>
      <c r="P1361" s="492"/>
      <c r="Q1361"/>
      <c r="R1361" s="449"/>
      <c r="S1361" s="4"/>
      <c r="T1361" s="4"/>
      <c r="U1361" s="4"/>
      <c r="V1361" s="4"/>
      <c r="W1361" s="4"/>
      <c r="X1361" s="4"/>
      <c r="Y1361" s="4"/>
      <c r="Z1361" s="4"/>
    </row>
    <row r="1362" spans="1:26" ht="14.4" customHeight="1" x14ac:dyDescent="0.3">
      <c r="A1362" s="492"/>
      <c r="B1362" s="492"/>
      <c r="C1362" s="492"/>
      <c r="D1362" s="492"/>
      <c r="E1362" s="492"/>
      <c r="F1362" s="492"/>
      <c r="G1362" s="492"/>
      <c r="H1362" s="492"/>
      <c r="I1362" s="492"/>
      <c r="J1362" s="492"/>
      <c r="K1362" s="492"/>
      <c r="L1362" s="492"/>
      <c r="M1362" s="492"/>
      <c r="N1362" s="492"/>
      <c r="O1362" s="492"/>
      <c r="P1362" s="492"/>
      <c r="Q1362"/>
      <c r="R1362" s="449"/>
      <c r="S1362" s="4"/>
      <c r="T1362" s="4"/>
      <c r="U1362" s="4"/>
      <c r="V1362" s="4"/>
      <c r="W1362" s="4"/>
      <c r="X1362" s="4"/>
      <c r="Y1362" s="4"/>
      <c r="Z1362" s="4"/>
    </row>
    <row r="1363" spans="1:26" ht="16.95" customHeight="1" x14ac:dyDescent="0.3">
      <c r="A1363" s="492"/>
      <c r="B1363" s="492"/>
      <c r="C1363" s="492"/>
      <c r="D1363" s="492"/>
      <c r="E1363" s="492"/>
      <c r="F1363" s="492"/>
      <c r="G1363" s="492"/>
      <c r="H1363" s="492"/>
      <c r="I1363" s="492"/>
      <c r="J1363" s="492"/>
      <c r="K1363" s="492"/>
      <c r="L1363" s="492"/>
      <c r="M1363" s="492"/>
      <c r="N1363" s="492"/>
      <c r="O1363" s="492"/>
      <c r="P1363" s="492"/>
      <c r="Q1363"/>
      <c r="R1363" s="449"/>
      <c r="S1363" s="4"/>
      <c r="T1363" s="4"/>
      <c r="U1363" s="4"/>
      <c r="V1363" s="4"/>
      <c r="W1363" s="4"/>
      <c r="X1363" s="4"/>
      <c r="Y1363" s="4"/>
      <c r="Z1363" s="4"/>
    </row>
    <row r="1364" spans="1:26" ht="15" customHeight="1" x14ac:dyDescent="0.3">
      <c r="A1364" s="492"/>
      <c r="B1364" s="492"/>
      <c r="C1364" s="492"/>
      <c r="D1364" s="492"/>
      <c r="E1364" s="492"/>
      <c r="F1364" s="492"/>
      <c r="G1364" s="492"/>
      <c r="H1364" s="492"/>
      <c r="I1364" s="492"/>
      <c r="J1364" s="492"/>
      <c r="K1364" s="492"/>
      <c r="L1364" s="492"/>
      <c r="M1364" s="492"/>
      <c r="N1364" s="492"/>
      <c r="O1364" s="492"/>
      <c r="P1364" s="492"/>
      <c r="Q1364"/>
      <c r="R1364" s="449"/>
      <c r="S1364" s="4"/>
      <c r="T1364" s="4"/>
      <c r="U1364" s="4"/>
      <c r="V1364" s="4"/>
      <c r="W1364" s="4"/>
      <c r="X1364" s="4"/>
      <c r="Y1364" s="4"/>
      <c r="Z1364" s="4"/>
    </row>
    <row r="1365" spans="1:26" ht="14.4" customHeight="1" x14ac:dyDescent="0.3">
      <c r="A1365" s="492"/>
      <c r="B1365" s="492"/>
      <c r="C1365" s="492"/>
      <c r="D1365" s="492"/>
      <c r="E1365" s="492"/>
      <c r="F1365" s="492"/>
      <c r="G1365" s="492"/>
      <c r="H1365" s="492"/>
      <c r="I1365" s="492"/>
      <c r="J1365" s="492"/>
      <c r="K1365" s="492"/>
      <c r="L1365" s="492"/>
      <c r="M1365" s="492"/>
      <c r="N1365" s="492"/>
      <c r="O1365" s="492"/>
      <c r="P1365" s="492"/>
      <c r="Q1365"/>
      <c r="R1365" s="449"/>
      <c r="S1365" s="4"/>
      <c r="T1365" s="4"/>
      <c r="U1365" s="4"/>
      <c r="V1365" s="4"/>
      <c r="W1365" s="4"/>
      <c r="X1365" s="4"/>
      <c r="Y1365" s="4"/>
      <c r="Z1365" s="4"/>
    </row>
    <row r="1366" spans="1:26" ht="14.4" customHeight="1" x14ac:dyDescent="0.3">
      <c r="A1366" s="492"/>
      <c r="B1366" s="492"/>
      <c r="C1366" s="492"/>
      <c r="D1366" s="492"/>
      <c r="E1366" s="492"/>
      <c r="F1366" s="492"/>
      <c r="G1366" s="492"/>
      <c r="H1366" s="492"/>
      <c r="I1366" s="492"/>
      <c r="J1366" s="492"/>
      <c r="K1366" s="492"/>
      <c r="L1366" s="492"/>
      <c r="M1366" s="492"/>
      <c r="N1366" s="492"/>
      <c r="O1366" s="492"/>
      <c r="P1366" s="492"/>
      <c r="Q1366"/>
      <c r="R1366" s="449"/>
      <c r="S1366" s="4"/>
      <c r="T1366" s="4"/>
      <c r="U1366" s="4"/>
      <c r="V1366" s="4"/>
      <c r="W1366" s="4"/>
      <c r="X1366" s="4"/>
      <c r="Y1366" s="4"/>
      <c r="Z1366" s="4"/>
    </row>
    <row r="1367" spans="1:26" ht="14.4" customHeight="1" x14ac:dyDescent="0.3">
      <c r="A1367" s="492"/>
      <c r="B1367" s="492"/>
      <c r="C1367" s="492"/>
      <c r="D1367" s="492"/>
      <c r="E1367" s="492"/>
      <c r="F1367" s="492"/>
      <c r="G1367" s="492"/>
      <c r="H1367" s="492"/>
      <c r="I1367" s="492"/>
      <c r="J1367" s="492"/>
      <c r="K1367" s="492"/>
      <c r="L1367" s="492"/>
      <c r="M1367" s="492"/>
      <c r="N1367" s="492"/>
      <c r="O1367" s="492"/>
      <c r="P1367" s="492"/>
      <c r="Q1367"/>
      <c r="R1367" s="449"/>
      <c r="S1367" s="4"/>
      <c r="T1367" s="4"/>
      <c r="U1367" s="4"/>
      <c r="V1367" s="4"/>
      <c r="W1367" s="4"/>
      <c r="X1367" s="4"/>
      <c r="Y1367" s="4"/>
      <c r="Z1367" s="4"/>
    </row>
    <row r="1368" spans="1:26" ht="18" customHeight="1" x14ac:dyDescent="0.3">
      <c r="A1368" s="492"/>
      <c r="B1368" s="492"/>
      <c r="C1368" s="492"/>
      <c r="D1368" s="492"/>
      <c r="E1368" s="492"/>
      <c r="F1368" s="492"/>
      <c r="G1368" s="492"/>
      <c r="H1368" s="492"/>
      <c r="I1368" s="492"/>
      <c r="J1368" s="492"/>
      <c r="K1368" s="492"/>
      <c r="L1368" s="492"/>
      <c r="M1368" s="492"/>
      <c r="N1368" s="492"/>
      <c r="O1368" s="492"/>
      <c r="P1368" s="492"/>
      <c r="Q1368"/>
      <c r="R1368" s="449"/>
      <c r="S1368" s="4"/>
      <c r="T1368" s="4"/>
      <c r="U1368" s="4"/>
      <c r="V1368" s="4"/>
      <c r="W1368" s="4"/>
      <c r="X1368" s="4"/>
      <c r="Y1368" s="4"/>
      <c r="Z1368" s="4"/>
    </row>
    <row r="1369" spans="1:26" ht="14.4" customHeight="1" x14ac:dyDescent="0.3">
      <c r="A1369" s="492"/>
      <c r="B1369" s="492"/>
      <c r="C1369" s="492"/>
      <c r="D1369" s="492"/>
      <c r="E1369" s="492"/>
      <c r="F1369" s="492"/>
      <c r="G1369" s="492"/>
      <c r="H1369" s="492"/>
      <c r="I1369" s="492"/>
      <c r="J1369" s="492"/>
      <c r="K1369" s="492"/>
      <c r="L1369" s="492"/>
      <c r="M1369" s="492"/>
      <c r="N1369" s="492"/>
      <c r="O1369" s="492"/>
      <c r="P1369" s="492"/>
      <c r="Q1369"/>
      <c r="R1369" s="449"/>
      <c r="S1369" s="4"/>
      <c r="T1369" s="4"/>
      <c r="U1369" s="4"/>
      <c r="V1369" s="4"/>
      <c r="W1369" s="4"/>
      <c r="X1369" s="4"/>
      <c r="Y1369" s="4"/>
      <c r="Z1369" s="4"/>
    </row>
    <row r="1370" spans="1:26" ht="14.4" customHeight="1" x14ac:dyDescent="0.3">
      <c r="A1370" s="492"/>
      <c r="B1370" s="492"/>
      <c r="C1370" s="492"/>
      <c r="D1370" s="492"/>
      <c r="E1370" s="492"/>
      <c r="F1370" s="492"/>
      <c r="G1370" s="492"/>
      <c r="H1370" s="492"/>
      <c r="I1370" s="492"/>
      <c r="J1370" s="492"/>
      <c r="K1370" s="492"/>
      <c r="L1370" s="492"/>
      <c r="M1370" s="492"/>
      <c r="N1370" s="492"/>
      <c r="O1370" s="492"/>
      <c r="P1370" s="492"/>
      <c r="Q1370"/>
      <c r="R1370" s="449"/>
      <c r="S1370" s="4"/>
      <c r="T1370" s="4"/>
      <c r="U1370" s="4"/>
      <c r="V1370" s="4"/>
      <c r="W1370" s="4"/>
      <c r="X1370" s="4"/>
      <c r="Y1370" s="4"/>
      <c r="Z1370" s="4"/>
    </row>
    <row r="1371" spans="1:26" ht="14.4" customHeight="1" x14ac:dyDescent="0.3">
      <c r="A1371" s="492"/>
      <c r="B1371" s="492"/>
      <c r="C1371" s="492"/>
      <c r="D1371" s="492"/>
      <c r="E1371" s="492"/>
      <c r="F1371" s="492"/>
      <c r="G1371" s="492"/>
      <c r="H1371" s="492"/>
      <c r="I1371" s="492"/>
      <c r="J1371" s="492"/>
      <c r="K1371" s="492"/>
      <c r="L1371" s="492"/>
      <c r="M1371" s="492"/>
      <c r="N1371" s="492"/>
      <c r="O1371" s="492"/>
      <c r="P1371" s="492"/>
      <c r="Q1371"/>
      <c r="R1371" s="449"/>
      <c r="S1371" s="4"/>
      <c r="T1371" s="4"/>
      <c r="U1371" s="4"/>
      <c r="V1371" s="4"/>
      <c r="W1371" s="4"/>
      <c r="X1371" s="4"/>
      <c r="Y1371" s="4"/>
      <c r="Z1371" s="4"/>
    </row>
    <row r="1372" spans="1:26" ht="14.4" customHeight="1" x14ac:dyDescent="0.3">
      <c r="A1372" s="492"/>
      <c r="B1372" s="492"/>
      <c r="C1372" s="492"/>
      <c r="D1372" s="492"/>
      <c r="E1372" s="492"/>
      <c r="F1372" s="492"/>
      <c r="G1372" s="492"/>
      <c r="H1372" s="492"/>
      <c r="I1372" s="492"/>
      <c r="J1372" s="492"/>
      <c r="K1372" s="492"/>
      <c r="L1372" s="492"/>
      <c r="M1372" s="492"/>
      <c r="N1372" s="492"/>
      <c r="O1372" s="492"/>
      <c r="P1372" s="492"/>
      <c r="Q1372"/>
      <c r="R1372" s="449"/>
      <c r="S1372" s="4"/>
      <c r="T1372" s="4"/>
      <c r="U1372" s="4"/>
      <c r="V1372" s="4"/>
      <c r="W1372" s="4"/>
      <c r="X1372" s="4"/>
      <c r="Y1372" s="4"/>
      <c r="Z1372" s="4"/>
    </row>
    <row r="1373" spans="1:26" ht="11.4" customHeight="1" x14ac:dyDescent="0.3">
      <c r="A1373" s="492"/>
      <c r="B1373" s="492"/>
      <c r="C1373" s="492"/>
      <c r="D1373" s="492"/>
      <c r="E1373" s="492"/>
      <c r="F1373" s="492"/>
      <c r="G1373" s="492"/>
      <c r="H1373" s="492"/>
      <c r="I1373" s="492"/>
      <c r="J1373" s="492"/>
      <c r="K1373" s="492"/>
      <c r="L1373" s="492"/>
      <c r="M1373" s="492"/>
      <c r="N1373" s="492"/>
      <c r="O1373" s="492"/>
      <c r="P1373" s="492"/>
      <c r="Q1373"/>
      <c r="R1373" s="449"/>
      <c r="S1373" s="4"/>
      <c r="T1373" s="4"/>
      <c r="U1373" s="4"/>
      <c r="V1373" s="4"/>
      <c r="W1373" s="4"/>
      <c r="X1373" s="4"/>
      <c r="Y1373" s="4"/>
      <c r="Z1373" s="4"/>
    </row>
    <row r="1374" spans="1:26" ht="14.4" customHeight="1" x14ac:dyDescent="0.3">
      <c r="A1374" s="492"/>
      <c r="B1374" s="492"/>
      <c r="C1374" s="492"/>
      <c r="D1374" s="492"/>
      <c r="E1374" s="492"/>
      <c r="F1374" s="492"/>
      <c r="G1374" s="492"/>
      <c r="H1374" s="492"/>
      <c r="I1374" s="492"/>
      <c r="J1374" s="492"/>
      <c r="K1374" s="492"/>
      <c r="L1374" s="492"/>
      <c r="M1374" s="492"/>
      <c r="N1374" s="492"/>
      <c r="O1374" s="492"/>
      <c r="P1374" s="492"/>
      <c r="Q1374"/>
      <c r="R1374" s="449"/>
      <c r="S1374" s="4"/>
      <c r="T1374" s="4"/>
      <c r="U1374" s="4"/>
      <c r="V1374" s="4"/>
      <c r="W1374" s="4"/>
      <c r="X1374" s="4"/>
      <c r="Y1374" s="4"/>
      <c r="Z1374" s="4"/>
    </row>
    <row r="1375" spans="1:26" ht="14.4" customHeight="1" x14ac:dyDescent="0.3">
      <c r="A1375" s="492"/>
      <c r="B1375" s="492"/>
      <c r="C1375" s="492"/>
      <c r="D1375" s="492"/>
      <c r="E1375" s="492"/>
      <c r="F1375" s="492"/>
      <c r="G1375" s="492"/>
      <c r="H1375" s="492"/>
      <c r="I1375" s="492"/>
      <c r="J1375" s="492"/>
      <c r="K1375" s="492"/>
      <c r="L1375" s="492"/>
      <c r="M1375" s="492"/>
      <c r="N1375" s="492"/>
      <c r="O1375" s="492"/>
      <c r="P1375" s="492"/>
      <c r="Q1375"/>
      <c r="R1375" s="449"/>
      <c r="S1375" s="4"/>
      <c r="T1375" s="4"/>
      <c r="U1375" s="4"/>
      <c r="V1375" s="4"/>
      <c r="W1375" s="4"/>
      <c r="X1375" s="4"/>
      <c r="Y1375" s="4"/>
      <c r="Z1375" s="4"/>
    </row>
    <row r="1376" spans="1:26" ht="14.4" customHeight="1" x14ac:dyDescent="0.3">
      <c r="A1376" s="492"/>
      <c r="B1376" s="492"/>
      <c r="C1376" s="492"/>
      <c r="D1376" s="492"/>
      <c r="E1376" s="492"/>
      <c r="F1376" s="492"/>
      <c r="G1376" s="492"/>
      <c r="H1376" s="492"/>
      <c r="I1376" s="492"/>
      <c r="J1376" s="492"/>
      <c r="K1376" s="492"/>
      <c r="L1376" s="492"/>
      <c r="M1376" s="492"/>
      <c r="N1376" s="492"/>
      <c r="O1376" s="492"/>
      <c r="P1376" s="492"/>
      <c r="Q1376"/>
      <c r="R1376" s="449"/>
      <c r="S1376" s="4"/>
      <c r="T1376" s="4"/>
      <c r="U1376" s="4"/>
      <c r="V1376" s="4"/>
      <c r="W1376" s="4"/>
      <c r="X1376" s="4"/>
      <c r="Y1376" s="4"/>
      <c r="Z1376" s="4"/>
    </row>
    <row r="1377" spans="1:26" ht="14.4" customHeight="1" x14ac:dyDescent="0.3">
      <c r="A1377" s="492"/>
      <c r="B1377" s="492"/>
      <c r="C1377" s="492"/>
      <c r="D1377" s="492"/>
      <c r="E1377" s="492"/>
      <c r="F1377" s="492"/>
      <c r="G1377" s="492"/>
      <c r="H1377" s="492"/>
      <c r="I1377" s="492"/>
      <c r="J1377" s="492"/>
      <c r="K1377" s="492"/>
      <c r="L1377" s="492"/>
      <c r="M1377" s="492"/>
      <c r="N1377" s="492"/>
      <c r="O1377" s="492"/>
      <c r="P1377" s="492"/>
      <c r="Q1377"/>
      <c r="R1377" s="449"/>
      <c r="S1377" s="4"/>
      <c r="T1377" s="4"/>
      <c r="U1377" s="4"/>
      <c r="V1377" s="4"/>
      <c r="W1377" s="4"/>
      <c r="X1377" s="4"/>
      <c r="Y1377" s="4"/>
      <c r="Z1377" s="4"/>
    </row>
    <row r="1378" spans="1:26" ht="14.4" customHeight="1" x14ac:dyDescent="0.3">
      <c r="A1378" s="492"/>
      <c r="B1378" s="492"/>
      <c r="C1378" s="492"/>
      <c r="D1378" s="492"/>
      <c r="E1378" s="492"/>
      <c r="F1378" s="492"/>
      <c r="G1378" s="492"/>
      <c r="H1378" s="492"/>
      <c r="I1378" s="492"/>
      <c r="J1378" s="492"/>
      <c r="K1378" s="492"/>
      <c r="L1378" s="492"/>
      <c r="M1378" s="492"/>
      <c r="N1378" s="492"/>
      <c r="O1378" s="492"/>
      <c r="P1378" s="492"/>
      <c r="Q1378"/>
      <c r="R1378" s="449"/>
      <c r="S1378" s="4"/>
      <c r="T1378" s="4"/>
      <c r="U1378" s="4"/>
      <c r="V1378" s="4"/>
      <c r="W1378" s="4"/>
      <c r="X1378" s="4"/>
      <c r="Y1378" s="4"/>
      <c r="Z1378" s="4"/>
    </row>
    <row r="1379" spans="1:26" ht="14.4" customHeight="1" x14ac:dyDescent="0.3">
      <c r="A1379" s="492"/>
      <c r="B1379" s="492"/>
      <c r="C1379" s="492"/>
      <c r="D1379" s="492"/>
      <c r="E1379" s="492"/>
      <c r="F1379" s="492"/>
      <c r="G1379" s="492"/>
      <c r="H1379" s="492"/>
      <c r="I1379" s="492"/>
      <c r="J1379" s="492"/>
      <c r="K1379" s="492"/>
      <c r="L1379" s="492"/>
      <c r="M1379" s="492"/>
      <c r="N1379" s="492"/>
      <c r="O1379" s="492"/>
      <c r="P1379" s="492"/>
      <c r="Q1379"/>
      <c r="R1379" s="449"/>
      <c r="S1379" s="4"/>
      <c r="T1379" s="4"/>
      <c r="U1379" s="4"/>
      <c r="V1379" s="4"/>
      <c r="W1379" s="4"/>
      <c r="X1379" s="4"/>
      <c r="Y1379" s="4"/>
      <c r="Z1379" s="4"/>
    </row>
    <row r="1380" spans="1:26" ht="14.4" customHeight="1" x14ac:dyDescent="0.3">
      <c r="A1380" s="492"/>
      <c r="B1380" s="492"/>
      <c r="C1380" s="492"/>
      <c r="D1380" s="492"/>
      <c r="E1380" s="492"/>
      <c r="F1380" s="492"/>
      <c r="G1380" s="492"/>
      <c r="H1380" s="492"/>
      <c r="I1380" s="492"/>
      <c r="J1380" s="492"/>
      <c r="K1380" s="492"/>
      <c r="L1380" s="492"/>
      <c r="M1380" s="492"/>
      <c r="N1380" s="492"/>
      <c r="O1380" s="492"/>
      <c r="P1380" s="492"/>
      <c r="Q1380"/>
      <c r="R1380" s="449"/>
      <c r="S1380" s="4"/>
      <c r="T1380" s="4"/>
      <c r="U1380" s="4"/>
      <c r="V1380" s="4"/>
      <c r="W1380" s="4"/>
      <c r="X1380" s="4"/>
      <c r="Y1380" s="4"/>
      <c r="Z1380" s="4"/>
    </row>
    <row r="1381" spans="1:26" ht="23.4" customHeight="1" x14ac:dyDescent="0.3">
      <c r="A1381" s="492"/>
      <c r="B1381" s="492"/>
      <c r="C1381" s="492"/>
      <c r="D1381" s="492"/>
      <c r="E1381" s="492"/>
      <c r="F1381" s="492"/>
      <c r="G1381" s="492"/>
      <c r="H1381" s="492"/>
      <c r="I1381" s="492"/>
      <c r="J1381" s="492"/>
      <c r="K1381" s="492"/>
      <c r="L1381" s="492"/>
      <c r="M1381" s="492"/>
      <c r="N1381" s="492"/>
      <c r="O1381" s="492"/>
      <c r="P1381" s="492"/>
      <c r="Q1381"/>
      <c r="R1381" s="449"/>
      <c r="S1381" s="4"/>
      <c r="T1381" s="4"/>
      <c r="U1381" s="4"/>
      <c r="V1381" s="4"/>
      <c r="W1381" s="4"/>
      <c r="X1381" s="4"/>
      <c r="Y1381" s="4"/>
      <c r="Z1381" s="4"/>
    </row>
    <row r="1382" spans="1:26" ht="14.4" customHeight="1" x14ac:dyDescent="0.3">
      <c r="A1382" s="492"/>
      <c r="B1382" s="492"/>
      <c r="C1382" s="492"/>
      <c r="D1382" s="492"/>
      <c r="E1382" s="492"/>
      <c r="F1382" s="492"/>
      <c r="G1382" s="492"/>
      <c r="H1382" s="492"/>
      <c r="I1382" s="492"/>
      <c r="J1382" s="492"/>
      <c r="K1382" s="492"/>
      <c r="L1382" s="492"/>
      <c r="M1382" s="492"/>
      <c r="N1382" s="492"/>
      <c r="O1382" s="492"/>
      <c r="P1382" s="492"/>
      <c r="Q1382"/>
      <c r="R1382" s="449"/>
      <c r="S1382" s="4"/>
      <c r="T1382" s="4"/>
      <c r="U1382" s="4"/>
      <c r="V1382" s="4"/>
      <c r="W1382" s="4"/>
      <c r="X1382" s="4"/>
      <c r="Y1382" s="4"/>
      <c r="Z1382" s="4"/>
    </row>
    <row r="1383" spans="1:26" ht="14.4" customHeight="1" x14ac:dyDescent="0.3">
      <c r="A1383" s="492"/>
      <c r="B1383" s="492"/>
      <c r="C1383" s="492"/>
      <c r="D1383" s="492"/>
      <c r="E1383" s="492"/>
      <c r="F1383" s="492"/>
      <c r="G1383" s="492"/>
      <c r="H1383" s="492"/>
      <c r="I1383" s="492"/>
      <c r="J1383" s="492"/>
      <c r="K1383" s="492"/>
      <c r="L1383" s="492"/>
      <c r="M1383" s="492"/>
      <c r="N1383" s="492"/>
      <c r="O1383" s="492"/>
      <c r="P1383" s="492"/>
      <c r="Q1383"/>
      <c r="R1383" s="449"/>
      <c r="S1383" s="4"/>
      <c r="T1383" s="4"/>
      <c r="U1383" s="4"/>
      <c r="V1383" s="4"/>
      <c r="W1383" s="4"/>
      <c r="X1383" s="4"/>
      <c r="Y1383" s="4"/>
      <c r="Z1383" s="4"/>
    </row>
    <row r="1384" spans="1:26" ht="14.4" customHeight="1" x14ac:dyDescent="0.3">
      <c r="A1384" s="492"/>
      <c r="B1384" s="492"/>
      <c r="C1384" s="492"/>
      <c r="D1384" s="492"/>
      <c r="E1384" s="492"/>
      <c r="F1384" s="492"/>
      <c r="G1384" s="492"/>
      <c r="H1384" s="492"/>
      <c r="I1384" s="492"/>
      <c r="J1384" s="492"/>
      <c r="K1384" s="492"/>
      <c r="L1384" s="492"/>
      <c r="M1384" s="492"/>
      <c r="N1384" s="492"/>
      <c r="O1384" s="492"/>
      <c r="P1384" s="492"/>
      <c r="Q1384"/>
      <c r="R1384" s="449"/>
      <c r="S1384" s="4"/>
      <c r="T1384" s="4"/>
      <c r="U1384" s="4"/>
      <c r="V1384" s="4"/>
      <c r="W1384" s="4"/>
      <c r="X1384" s="4"/>
      <c r="Y1384" s="4"/>
      <c r="Z1384" s="4"/>
    </row>
    <row r="1385" spans="1:26" ht="14.4" customHeight="1" x14ac:dyDescent="0.3">
      <c r="A1385" s="492"/>
      <c r="B1385" s="492"/>
      <c r="C1385" s="492"/>
      <c r="D1385" s="492"/>
      <c r="E1385" s="492"/>
      <c r="F1385" s="492"/>
      <c r="G1385" s="492"/>
      <c r="H1385" s="492"/>
      <c r="I1385" s="492"/>
      <c r="J1385" s="492"/>
      <c r="K1385" s="492"/>
      <c r="L1385" s="492"/>
      <c r="M1385" s="492"/>
      <c r="N1385" s="492"/>
      <c r="O1385" s="492"/>
      <c r="P1385" s="492"/>
      <c r="Q1385"/>
      <c r="R1385" s="449"/>
      <c r="S1385" s="4"/>
      <c r="T1385" s="4"/>
      <c r="U1385" s="4"/>
      <c r="V1385" s="4"/>
      <c r="W1385" s="4"/>
      <c r="X1385" s="4"/>
      <c r="Y1385" s="4"/>
      <c r="Z1385" s="4"/>
    </row>
    <row r="1386" spans="1:26" ht="14.4" customHeight="1" x14ac:dyDescent="0.3">
      <c r="A1386" s="492"/>
      <c r="B1386" s="492"/>
      <c r="C1386" s="492"/>
      <c r="D1386" s="492"/>
      <c r="E1386" s="492"/>
      <c r="F1386" s="492"/>
      <c r="G1386" s="492"/>
      <c r="H1386" s="492"/>
      <c r="I1386" s="492"/>
      <c r="J1386" s="492"/>
      <c r="K1386" s="492"/>
      <c r="L1386" s="492"/>
      <c r="M1386" s="492"/>
      <c r="N1386" s="492"/>
      <c r="O1386" s="492"/>
      <c r="P1386" s="492"/>
      <c r="Q1386"/>
      <c r="R1386" s="449"/>
      <c r="S1386" s="4"/>
      <c r="T1386" s="4"/>
      <c r="U1386" s="4"/>
      <c r="V1386" s="4"/>
      <c r="W1386" s="4"/>
      <c r="X1386" s="4"/>
      <c r="Y1386" s="4"/>
      <c r="Z1386" s="4"/>
    </row>
    <row r="1387" spans="1:26" ht="14.4" customHeight="1" x14ac:dyDescent="0.3">
      <c r="A1387" s="492"/>
      <c r="B1387" s="492"/>
      <c r="C1387" s="492"/>
      <c r="D1387" s="492"/>
      <c r="E1387" s="492"/>
      <c r="F1387" s="492"/>
      <c r="G1387" s="492"/>
      <c r="H1387" s="492"/>
      <c r="I1387" s="492"/>
      <c r="J1387" s="492"/>
      <c r="K1387" s="492"/>
      <c r="L1387" s="492"/>
      <c r="M1387" s="492"/>
      <c r="N1387" s="492"/>
      <c r="O1387" s="492"/>
      <c r="P1387" s="492"/>
      <c r="Q1387"/>
      <c r="R1387" s="449"/>
      <c r="S1387" s="4"/>
      <c r="T1387" s="4"/>
      <c r="U1387" s="4"/>
      <c r="V1387" s="4"/>
      <c r="W1387" s="4"/>
      <c r="X1387" s="4"/>
      <c r="Y1387" s="4"/>
      <c r="Z1387" s="4"/>
    </row>
    <row r="1388" spans="1:26" ht="14.4" customHeight="1" x14ac:dyDescent="0.3">
      <c r="A1388" s="492"/>
      <c r="B1388" s="492"/>
      <c r="C1388" s="492"/>
      <c r="D1388" s="492"/>
      <c r="E1388" s="492"/>
      <c r="F1388" s="492"/>
      <c r="G1388" s="492"/>
      <c r="H1388" s="492"/>
      <c r="I1388" s="492"/>
      <c r="J1388" s="492"/>
      <c r="K1388" s="492"/>
      <c r="L1388" s="492"/>
      <c r="M1388" s="492"/>
      <c r="N1388" s="492"/>
      <c r="O1388" s="492"/>
      <c r="P1388" s="492"/>
      <c r="Q1388"/>
      <c r="R1388" s="449"/>
      <c r="S1388" s="4"/>
      <c r="T1388" s="4"/>
      <c r="U1388" s="4"/>
      <c r="V1388" s="4"/>
      <c r="W1388" s="4"/>
      <c r="X1388" s="4"/>
      <c r="Y1388" s="4"/>
      <c r="Z1388" s="4"/>
    </row>
    <row r="1389" spans="1:26" ht="14.4" customHeight="1" x14ac:dyDescent="0.3">
      <c r="A1389" s="492"/>
      <c r="B1389" s="492"/>
      <c r="C1389" s="492"/>
      <c r="D1389" s="492"/>
      <c r="E1389" s="492"/>
      <c r="F1389" s="492"/>
      <c r="G1389" s="492"/>
      <c r="H1389" s="492"/>
      <c r="I1389" s="492"/>
      <c r="J1389" s="492"/>
      <c r="K1389" s="492"/>
      <c r="L1389" s="492"/>
      <c r="M1389" s="492"/>
      <c r="N1389" s="492"/>
      <c r="O1389" s="492"/>
      <c r="P1389" s="492"/>
      <c r="Q1389"/>
      <c r="R1389" s="449"/>
      <c r="S1389" s="4"/>
      <c r="T1389" s="4"/>
      <c r="U1389" s="4"/>
      <c r="V1389" s="4"/>
      <c r="W1389" s="4"/>
      <c r="X1389" s="4"/>
      <c r="Y1389" s="4"/>
      <c r="Z1389" s="4"/>
    </row>
    <row r="1390" spans="1:26" ht="14.4" customHeight="1" x14ac:dyDescent="0.3">
      <c r="A1390" s="492"/>
      <c r="B1390" s="492"/>
      <c r="C1390" s="492"/>
      <c r="D1390" s="492"/>
      <c r="E1390" s="492"/>
      <c r="F1390" s="492"/>
      <c r="G1390" s="492"/>
      <c r="H1390" s="492"/>
      <c r="I1390" s="492"/>
      <c r="J1390" s="492"/>
      <c r="K1390" s="492"/>
      <c r="L1390" s="492"/>
      <c r="M1390" s="492"/>
      <c r="N1390" s="492"/>
      <c r="O1390" s="492"/>
      <c r="P1390" s="492"/>
      <c r="Q1390"/>
      <c r="R1390" s="449"/>
      <c r="S1390" s="4"/>
      <c r="T1390" s="4"/>
      <c r="U1390" s="4"/>
      <c r="V1390" s="4"/>
      <c r="W1390" s="4"/>
      <c r="X1390" s="4"/>
      <c r="Y1390" s="4"/>
      <c r="Z1390" s="4"/>
    </row>
    <row r="1391" spans="1:26" ht="14.4" customHeight="1" x14ac:dyDescent="0.3">
      <c r="A1391" s="492"/>
      <c r="B1391" s="492"/>
      <c r="C1391" s="492"/>
      <c r="D1391" s="492"/>
      <c r="E1391" s="492"/>
      <c r="F1391" s="492"/>
      <c r="G1391" s="492"/>
      <c r="H1391" s="492"/>
      <c r="I1391" s="492"/>
      <c r="J1391" s="492"/>
      <c r="K1391" s="492"/>
      <c r="L1391" s="492"/>
      <c r="M1391" s="492"/>
      <c r="N1391" s="492"/>
      <c r="O1391" s="492"/>
      <c r="P1391" s="492"/>
      <c r="Q1391"/>
      <c r="R1391" s="449"/>
      <c r="S1391" s="4"/>
      <c r="T1391" s="4"/>
      <c r="U1391" s="4"/>
      <c r="V1391" s="4"/>
      <c r="W1391" s="4"/>
      <c r="X1391" s="4"/>
      <c r="Y1391" s="4"/>
      <c r="Z1391" s="4"/>
    </row>
    <row r="1392" spans="1:26" ht="14.4" customHeight="1" x14ac:dyDescent="0.3">
      <c r="A1392" s="492"/>
      <c r="B1392" s="492"/>
      <c r="C1392" s="492"/>
      <c r="D1392" s="492"/>
      <c r="E1392" s="492"/>
      <c r="F1392" s="492"/>
      <c r="G1392" s="492"/>
      <c r="H1392" s="492"/>
      <c r="I1392" s="492"/>
      <c r="J1392" s="492"/>
      <c r="K1392" s="492"/>
      <c r="L1392" s="492"/>
      <c r="M1392" s="492"/>
      <c r="N1392" s="492"/>
      <c r="O1392" s="492"/>
      <c r="P1392" s="492"/>
      <c r="Q1392"/>
      <c r="R1392" s="449"/>
      <c r="S1392" s="4"/>
      <c r="T1392" s="4"/>
      <c r="U1392" s="4"/>
      <c r="V1392" s="4"/>
      <c r="W1392" s="4"/>
      <c r="X1392" s="4"/>
      <c r="Y1392" s="4"/>
      <c r="Z1392" s="4"/>
    </row>
    <row r="1393" spans="1:26" ht="14.4" customHeight="1" x14ac:dyDescent="0.3">
      <c r="A1393" s="492"/>
      <c r="B1393" s="492"/>
      <c r="C1393" s="492"/>
      <c r="D1393" s="492"/>
      <c r="E1393" s="492"/>
      <c r="F1393" s="492"/>
      <c r="G1393" s="492"/>
      <c r="H1393" s="492"/>
      <c r="I1393" s="492"/>
      <c r="J1393" s="492"/>
      <c r="K1393" s="492"/>
      <c r="L1393" s="492"/>
      <c r="M1393" s="492"/>
      <c r="N1393" s="492"/>
      <c r="O1393" s="492"/>
      <c r="P1393" s="492"/>
      <c r="Q1393"/>
      <c r="R1393" s="449"/>
      <c r="S1393" s="4"/>
      <c r="T1393" s="4"/>
      <c r="U1393" s="4"/>
      <c r="V1393" s="4"/>
      <c r="W1393" s="4"/>
      <c r="X1393" s="4"/>
      <c r="Y1393" s="4"/>
      <c r="Z1393" s="4"/>
    </row>
    <row r="1394" spans="1:26" ht="14.4" customHeight="1" x14ac:dyDescent="0.3">
      <c r="A1394" s="492"/>
      <c r="B1394" s="492"/>
      <c r="C1394" s="492"/>
      <c r="D1394" s="492"/>
      <c r="E1394" s="492"/>
      <c r="F1394" s="492"/>
      <c r="G1394" s="492"/>
      <c r="H1394" s="492"/>
      <c r="I1394" s="492"/>
      <c r="J1394" s="492"/>
      <c r="K1394" s="492"/>
      <c r="L1394" s="492"/>
      <c r="M1394" s="492"/>
      <c r="N1394" s="492"/>
      <c r="O1394" s="492"/>
      <c r="P1394" s="492"/>
      <c r="Q1394"/>
      <c r="R1394" s="449"/>
      <c r="S1394" s="4"/>
      <c r="T1394" s="4"/>
      <c r="U1394" s="4"/>
      <c r="V1394" s="4"/>
      <c r="W1394" s="4"/>
      <c r="X1394" s="4"/>
      <c r="Y1394" s="4"/>
      <c r="Z1394" s="4"/>
    </row>
    <row r="1395" spans="1:26" ht="20.399999999999999" customHeight="1" x14ac:dyDescent="0.3">
      <c r="A1395" s="492"/>
      <c r="B1395" s="492"/>
      <c r="C1395" s="492"/>
      <c r="D1395" s="492"/>
      <c r="E1395" s="492"/>
      <c r="F1395" s="492"/>
      <c r="G1395" s="492"/>
      <c r="H1395" s="492"/>
      <c r="I1395" s="492"/>
      <c r="J1395" s="492"/>
      <c r="K1395" s="492"/>
      <c r="L1395" s="492"/>
      <c r="M1395" s="492"/>
      <c r="N1395" s="492"/>
      <c r="O1395" s="492"/>
      <c r="P1395" s="492"/>
      <c r="Q1395"/>
      <c r="R1395" s="449"/>
      <c r="S1395" s="4"/>
      <c r="T1395" s="4"/>
      <c r="U1395" s="4"/>
      <c r="V1395" s="4"/>
      <c r="W1395" s="4"/>
      <c r="X1395" s="4"/>
      <c r="Y1395" s="4"/>
      <c r="Z1395" s="4"/>
    </row>
    <row r="1396" spans="1:26" ht="14.4" customHeight="1" x14ac:dyDescent="0.3">
      <c r="A1396" s="492"/>
      <c r="B1396" s="492"/>
      <c r="C1396" s="492"/>
      <c r="D1396" s="492"/>
      <c r="E1396" s="492"/>
      <c r="F1396" s="492"/>
      <c r="G1396" s="492"/>
      <c r="H1396" s="492"/>
      <c r="I1396" s="492"/>
      <c r="J1396" s="492"/>
      <c r="K1396" s="492"/>
      <c r="L1396" s="492"/>
      <c r="M1396" s="492"/>
      <c r="N1396" s="492"/>
      <c r="O1396" s="492"/>
      <c r="P1396" s="492"/>
      <c r="Q1396"/>
      <c r="R1396" s="449"/>
      <c r="S1396" s="4"/>
      <c r="T1396" s="4"/>
      <c r="U1396" s="4"/>
      <c r="V1396" s="4"/>
      <c r="W1396" s="4"/>
      <c r="X1396" s="4"/>
      <c r="Y1396" s="4"/>
      <c r="Z1396" s="4"/>
    </row>
    <row r="1397" spans="1:26" ht="14.4" customHeight="1" x14ac:dyDescent="0.3">
      <c r="A1397" s="492"/>
      <c r="B1397" s="492"/>
      <c r="C1397" s="492"/>
      <c r="D1397" s="492"/>
      <c r="E1397" s="492"/>
      <c r="F1397" s="492"/>
      <c r="G1397" s="492"/>
      <c r="H1397" s="492"/>
      <c r="I1397" s="492"/>
      <c r="J1397" s="492"/>
      <c r="K1397" s="492"/>
      <c r="L1397" s="492"/>
      <c r="M1397" s="492"/>
      <c r="N1397" s="492"/>
      <c r="O1397" s="492"/>
      <c r="P1397" s="492"/>
      <c r="Q1397"/>
      <c r="R1397" s="449"/>
      <c r="S1397" s="4"/>
      <c r="T1397" s="4"/>
      <c r="U1397" s="4"/>
      <c r="V1397" s="4"/>
      <c r="W1397" s="4"/>
      <c r="X1397" s="4"/>
      <c r="Y1397" s="4"/>
      <c r="Z1397" s="4"/>
    </row>
    <row r="1398" spans="1:26" ht="14.4" customHeight="1" x14ac:dyDescent="0.3">
      <c r="A1398" s="492"/>
      <c r="B1398" s="492"/>
      <c r="C1398" s="492"/>
      <c r="D1398" s="492"/>
      <c r="E1398" s="492"/>
      <c r="F1398" s="492"/>
      <c r="G1398" s="492"/>
      <c r="H1398" s="492"/>
      <c r="I1398" s="492"/>
      <c r="J1398" s="492"/>
      <c r="K1398" s="492"/>
      <c r="L1398" s="492"/>
      <c r="M1398" s="492"/>
      <c r="N1398" s="492"/>
      <c r="O1398" s="492"/>
      <c r="P1398" s="492"/>
      <c r="Q1398"/>
      <c r="R1398" s="449"/>
      <c r="S1398" s="4"/>
      <c r="T1398" s="4"/>
      <c r="U1398" s="4"/>
      <c r="V1398" s="4"/>
      <c r="W1398" s="4"/>
      <c r="X1398" s="4"/>
      <c r="Y1398" s="4"/>
      <c r="Z1398" s="4"/>
    </row>
    <row r="1399" spans="1:26" ht="14.4" customHeight="1" x14ac:dyDescent="0.3">
      <c r="A1399" s="492"/>
      <c r="B1399" s="492"/>
      <c r="C1399" s="492"/>
      <c r="D1399" s="492"/>
      <c r="E1399" s="492"/>
      <c r="F1399" s="492"/>
      <c r="G1399" s="492"/>
      <c r="H1399" s="492"/>
      <c r="I1399" s="492"/>
      <c r="J1399" s="492"/>
      <c r="K1399" s="492"/>
      <c r="L1399" s="492"/>
      <c r="M1399" s="492"/>
      <c r="N1399" s="492"/>
      <c r="O1399" s="492"/>
      <c r="P1399" s="492"/>
      <c r="Q1399"/>
      <c r="R1399" s="449"/>
      <c r="S1399" s="4"/>
      <c r="T1399" s="4"/>
      <c r="U1399" s="4"/>
      <c r="V1399" s="4"/>
      <c r="W1399" s="4"/>
      <c r="X1399" s="4"/>
      <c r="Y1399" s="4"/>
      <c r="Z1399" s="4"/>
    </row>
    <row r="1400" spans="1:26" ht="14.4" customHeight="1" x14ac:dyDescent="0.3">
      <c r="A1400" s="492"/>
      <c r="B1400" s="492"/>
      <c r="C1400" s="492"/>
      <c r="D1400" s="492"/>
      <c r="E1400" s="492"/>
      <c r="F1400" s="492"/>
      <c r="G1400" s="492"/>
      <c r="H1400" s="492"/>
      <c r="I1400" s="492"/>
      <c r="J1400" s="492"/>
      <c r="K1400" s="492"/>
      <c r="L1400" s="492"/>
      <c r="M1400" s="492"/>
      <c r="N1400" s="492"/>
      <c r="O1400" s="492"/>
      <c r="P1400" s="492"/>
      <c r="Q1400"/>
      <c r="R1400" s="449"/>
      <c r="S1400" s="4"/>
      <c r="T1400" s="4"/>
      <c r="U1400" s="4"/>
      <c r="V1400" s="4"/>
      <c r="W1400" s="4"/>
      <c r="X1400" s="4"/>
      <c r="Y1400" s="4"/>
      <c r="Z1400" s="4"/>
    </row>
    <row r="1401" spans="1:26" ht="14.4" customHeight="1" x14ac:dyDescent="0.3">
      <c r="A1401" s="492"/>
      <c r="B1401" s="492"/>
      <c r="C1401" s="492"/>
      <c r="D1401" s="492"/>
      <c r="E1401" s="492"/>
      <c r="F1401" s="492"/>
      <c r="G1401" s="492"/>
      <c r="H1401" s="492"/>
      <c r="I1401" s="492"/>
      <c r="J1401" s="492"/>
      <c r="K1401" s="492"/>
      <c r="L1401" s="492"/>
      <c r="M1401" s="492"/>
      <c r="N1401" s="492"/>
      <c r="O1401" s="492"/>
      <c r="P1401" s="492"/>
      <c r="Q1401"/>
      <c r="R1401" s="449"/>
      <c r="S1401" s="4"/>
      <c r="T1401" s="4"/>
      <c r="U1401" s="4"/>
      <c r="V1401" s="4"/>
      <c r="W1401" s="4"/>
      <c r="X1401" s="4"/>
      <c r="Y1401" s="4"/>
      <c r="Z1401" s="4"/>
    </row>
    <row r="1402" spans="1:26" ht="14.4" customHeight="1" x14ac:dyDescent="0.3">
      <c r="A1402" s="492"/>
      <c r="B1402" s="492"/>
      <c r="C1402" s="492"/>
      <c r="D1402" s="492"/>
      <c r="E1402" s="492"/>
      <c r="F1402" s="492"/>
      <c r="G1402" s="492"/>
      <c r="H1402" s="492"/>
      <c r="I1402" s="492"/>
      <c r="J1402" s="492"/>
      <c r="K1402" s="492"/>
      <c r="L1402" s="492"/>
      <c r="M1402" s="492"/>
      <c r="N1402" s="492"/>
      <c r="O1402" s="492"/>
      <c r="P1402" s="492"/>
      <c r="Q1402"/>
      <c r="R1402" s="449"/>
      <c r="T1402" s="4"/>
      <c r="U1402" s="4"/>
      <c r="V1402" s="4"/>
      <c r="W1402" s="4"/>
      <c r="X1402" s="4"/>
      <c r="Y1402" s="4"/>
      <c r="Z1402" s="4"/>
    </row>
    <row r="1403" spans="1:26" ht="14.4" customHeight="1" x14ac:dyDescent="0.3">
      <c r="A1403" s="492"/>
      <c r="B1403" s="492"/>
      <c r="C1403" s="492"/>
      <c r="D1403" s="492"/>
      <c r="E1403" s="492"/>
      <c r="F1403" s="492"/>
      <c r="G1403" s="492"/>
      <c r="H1403" s="492"/>
      <c r="I1403" s="492"/>
      <c r="J1403" s="492"/>
      <c r="K1403" s="492"/>
      <c r="L1403" s="492"/>
      <c r="M1403" s="492"/>
      <c r="N1403" s="492"/>
      <c r="O1403" s="492"/>
      <c r="P1403" s="492"/>
      <c r="Q1403"/>
      <c r="R1403" s="449"/>
      <c r="S1403" s="4"/>
      <c r="T1403" s="4"/>
      <c r="U1403" s="4"/>
      <c r="V1403" s="4"/>
      <c r="W1403" s="4"/>
      <c r="X1403" s="4"/>
      <c r="Y1403" s="4"/>
      <c r="Z1403" s="4"/>
    </row>
    <row r="1404" spans="1:26" ht="14.4" customHeight="1" x14ac:dyDescent="0.3">
      <c r="A1404" s="492"/>
      <c r="B1404" s="492"/>
      <c r="C1404" s="492"/>
      <c r="D1404" s="492"/>
      <c r="E1404" s="492"/>
      <c r="F1404" s="492"/>
      <c r="G1404" s="492"/>
      <c r="H1404" s="492"/>
      <c r="I1404" s="492"/>
      <c r="J1404" s="492"/>
      <c r="K1404" s="492"/>
      <c r="L1404" s="492"/>
      <c r="M1404" s="492"/>
      <c r="N1404" s="492"/>
      <c r="O1404" s="492"/>
      <c r="P1404" s="492"/>
      <c r="Q1404"/>
      <c r="R1404" s="449"/>
      <c r="S1404" s="4"/>
      <c r="T1404" s="4"/>
      <c r="U1404" s="4"/>
      <c r="V1404" s="4"/>
      <c r="W1404" s="4"/>
      <c r="X1404" s="4"/>
      <c r="Y1404" s="4"/>
      <c r="Z1404" s="4"/>
    </row>
    <row r="1405" spans="1:26" ht="14.4" customHeight="1" x14ac:dyDescent="0.3">
      <c r="A1405" s="492"/>
      <c r="B1405" s="492"/>
      <c r="C1405" s="492"/>
      <c r="D1405" s="492"/>
      <c r="E1405" s="492"/>
      <c r="F1405" s="492"/>
      <c r="G1405" s="492"/>
      <c r="H1405" s="492"/>
      <c r="I1405" s="492"/>
      <c r="J1405" s="492"/>
      <c r="K1405" s="492"/>
      <c r="L1405" s="492"/>
      <c r="M1405" s="492"/>
      <c r="N1405" s="492"/>
      <c r="O1405" s="492"/>
      <c r="P1405" s="492"/>
      <c r="Q1405"/>
      <c r="R1405" s="449"/>
      <c r="S1405" s="4"/>
      <c r="T1405" s="4"/>
      <c r="U1405" s="4"/>
      <c r="V1405" s="4"/>
      <c r="W1405" s="4"/>
      <c r="X1405" s="4"/>
      <c r="Y1405" s="4"/>
      <c r="Z1405" s="4"/>
    </row>
    <row r="1406" spans="1:26" ht="14.4" customHeight="1" x14ac:dyDescent="0.3">
      <c r="A1406" s="492"/>
      <c r="B1406" s="492"/>
      <c r="C1406" s="492"/>
      <c r="D1406" s="492"/>
      <c r="E1406" s="492"/>
      <c r="F1406" s="492"/>
      <c r="G1406" s="492"/>
      <c r="H1406" s="492"/>
      <c r="I1406" s="492"/>
      <c r="J1406" s="492"/>
      <c r="K1406" s="492"/>
      <c r="L1406" s="492"/>
      <c r="M1406" s="492"/>
      <c r="N1406" s="492"/>
      <c r="O1406" s="492"/>
      <c r="P1406" s="492"/>
      <c r="Q1406"/>
      <c r="R1406" s="449"/>
      <c r="S1406" s="4"/>
      <c r="T1406" s="4"/>
      <c r="U1406" s="4"/>
      <c r="V1406" s="4"/>
      <c r="W1406" s="4"/>
      <c r="X1406" s="4"/>
      <c r="Y1406" s="4"/>
      <c r="Z1406" s="4"/>
    </row>
    <row r="1407" spans="1:26" ht="14.4" customHeight="1" x14ac:dyDescent="0.3">
      <c r="A1407" s="492"/>
      <c r="B1407" s="492"/>
      <c r="C1407" s="492"/>
      <c r="D1407" s="492"/>
      <c r="E1407" s="492"/>
      <c r="F1407" s="492"/>
      <c r="G1407" s="492"/>
      <c r="H1407" s="492"/>
      <c r="I1407" s="492"/>
      <c r="J1407" s="492"/>
      <c r="K1407" s="492"/>
      <c r="L1407" s="492"/>
      <c r="M1407" s="492"/>
      <c r="N1407" s="492"/>
      <c r="O1407" s="492"/>
      <c r="P1407" s="492"/>
      <c r="Q1407"/>
      <c r="R1407" s="449"/>
      <c r="S1407" s="4"/>
      <c r="T1407" s="4"/>
      <c r="U1407" s="4"/>
      <c r="V1407" s="4"/>
      <c r="W1407" s="4"/>
      <c r="X1407" s="4"/>
      <c r="Y1407" s="4"/>
      <c r="Z1407" s="4"/>
    </row>
    <row r="1408" spans="1:26" ht="14.4" customHeight="1" x14ac:dyDescent="0.3">
      <c r="A1408" s="492"/>
      <c r="B1408" s="492"/>
      <c r="C1408" s="492"/>
      <c r="D1408" s="492"/>
      <c r="E1408" s="492"/>
      <c r="F1408" s="492"/>
      <c r="G1408" s="492"/>
      <c r="H1408" s="492"/>
      <c r="I1408" s="492"/>
      <c r="J1408" s="492"/>
      <c r="K1408" s="492"/>
      <c r="L1408" s="492"/>
      <c r="M1408" s="492"/>
      <c r="N1408" s="492"/>
      <c r="O1408" s="492"/>
      <c r="P1408" s="492"/>
      <c r="Q1408"/>
      <c r="R1408" s="449"/>
      <c r="S1408" s="4"/>
      <c r="T1408" s="4"/>
      <c r="U1408" s="4"/>
      <c r="V1408" s="4"/>
      <c r="W1408" s="4"/>
      <c r="X1408" s="4"/>
      <c r="Y1408" s="4"/>
      <c r="Z1408" s="4"/>
    </row>
    <row r="1409" spans="1:26" ht="14.4" customHeight="1" x14ac:dyDescent="0.3">
      <c r="A1409" s="492"/>
      <c r="B1409" s="492"/>
      <c r="C1409" s="492"/>
      <c r="D1409" s="492"/>
      <c r="E1409" s="492"/>
      <c r="F1409" s="492"/>
      <c r="G1409" s="492"/>
      <c r="H1409" s="492"/>
      <c r="I1409" s="492"/>
      <c r="J1409" s="492"/>
      <c r="K1409" s="492"/>
      <c r="L1409" s="492"/>
      <c r="M1409" s="492"/>
      <c r="N1409" s="492"/>
      <c r="O1409" s="492"/>
      <c r="P1409" s="492"/>
      <c r="Q1409"/>
      <c r="R1409" s="449"/>
      <c r="S1409" s="4"/>
      <c r="T1409" s="4"/>
      <c r="U1409" s="4"/>
      <c r="V1409" s="4"/>
      <c r="W1409" s="4"/>
      <c r="X1409" s="4"/>
      <c r="Y1409" s="4"/>
      <c r="Z1409" s="4"/>
    </row>
    <row r="1410" spans="1:26" ht="14.4" customHeight="1" x14ac:dyDescent="0.3">
      <c r="A1410" s="492"/>
      <c r="B1410" s="492"/>
      <c r="C1410" s="492"/>
      <c r="D1410" s="492"/>
      <c r="E1410" s="492"/>
      <c r="F1410" s="492"/>
      <c r="G1410" s="492"/>
      <c r="H1410" s="492"/>
      <c r="I1410" s="492"/>
      <c r="J1410" s="492"/>
      <c r="K1410" s="492"/>
      <c r="L1410" s="492"/>
      <c r="M1410" s="492"/>
      <c r="N1410" s="492"/>
      <c r="O1410" s="492"/>
      <c r="P1410" s="492"/>
      <c r="Q1410"/>
      <c r="R1410" s="449"/>
      <c r="S1410" s="4"/>
      <c r="T1410" s="4"/>
      <c r="U1410" s="4"/>
      <c r="V1410" s="4"/>
      <c r="W1410" s="4"/>
      <c r="X1410" s="4"/>
      <c r="Y1410" s="4"/>
      <c r="Z1410" s="4"/>
    </row>
    <row r="1411" spans="1:26" ht="14.4" customHeight="1" x14ac:dyDescent="0.3">
      <c r="A1411" s="492"/>
      <c r="B1411" s="492"/>
      <c r="C1411" s="492"/>
      <c r="D1411" s="492"/>
      <c r="E1411" s="492"/>
      <c r="F1411" s="492"/>
      <c r="G1411" s="492"/>
      <c r="H1411" s="492"/>
      <c r="I1411" s="492"/>
      <c r="J1411" s="492"/>
      <c r="K1411" s="492"/>
      <c r="L1411" s="492"/>
      <c r="M1411" s="492"/>
      <c r="N1411" s="492"/>
      <c r="O1411" s="492"/>
      <c r="P1411" s="492"/>
      <c r="Q1411"/>
      <c r="R1411" s="449"/>
      <c r="S1411" s="4"/>
      <c r="T1411" s="4"/>
      <c r="U1411" s="4"/>
      <c r="V1411" s="4"/>
      <c r="W1411" s="4"/>
      <c r="X1411" s="4"/>
      <c r="Y1411" s="4"/>
      <c r="Z1411" s="4"/>
    </row>
    <row r="1412" spans="1:26" ht="14.4" customHeight="1" x14ac:dyDescent="0.3">
      <c r="A1412" s="492"/>
      <c r="B1412" s="492"/>
      <c r="C1412" s="492"/>
      <c r="D1412" s="492"/>
      <c r="E1412" s="492"/>
      <c r="F1412" s="492"/>
      <c r="G1412" s="492"/>
      <c r="H1412" s="492"/>
      <c r="I1412" s="492"/>
      <c r="J1412" s="492"/>
      <c r="K1412" s="492"/>
      <c r="L1412" s="492"/>
      <c r="M1412" s="492"/>
      <c r="N1412" s="492"/>
      <c r="O1412" s="492"/>
      <c r="P1412" s="492"/>
      <c r="Q1412"/>
      <c r="R1412" s="449"/>
      <c r="S1412" s="4"/>
      <c r="T1412" s="4"/>
      <c r="U1412" s="4"/>
      <c r="V1412" s="4"/>
      <c r="W1412" s="4"/>
      <c r="X1412" s="4"/>
      <c r="Y1412" s="4"/>
      <c r="Z1412" s="4"/>
    </row>
    <row r="1413" spans="1:26" ht="14.4" customHeight="1" x14ac:dyDescent="0.3">
      <c r="A1413" s="492"/>
      <c r="B1413" s="492"/>
      <c r="C1413" s="492"/>
      <c r="D1413" s="492"/>
      <c r="E1413" s="492"/>
      <c r="F1413" s="492"/>
      <c r="G1413" s="492"/>
      <c r="H1413" s="492"/>
      <c r="I1413" s="492"/>
      <c r="J1413" s="492"/>
      <c r="K1413" s="492"/>
      <c r="L1413" s="492"/>
      <c r="M1413" s="492"/>
      <c r="N1413" s="492"/>
      <c r="O1413" s="492"/>
      <c r="P1413" s="492"/>
      <c r="Q1413"/>
      <c r="R1413" s="449"/>
      <c r="S1413" s="4"/>
      <c r="T1413" s="4"/>
      <c r="U1413" s="4"/>
      <c r="V1413" s="4"/>
      <c r="W1413" s="4"/>
      <c r="X1413" s="4"/>
      <c r="Y1413" s="4"/>
      <c r="Z1413" s="4"/>
    </row>
    <row r="1414" spans="1:26" ht="20.25" customHeight="1" x14ac:dyDescent="0.3">
      <c r="A1414" s="492"/>
      <c r="B1414" s="492"/>
      <c r="C1414" s="492"/>
      <c r="D1414" s="492"/>
      <c r="E1414" s="492"/>
      <c r="F1414" s="492"/>
      <c r="G1414" s="492"/>
      <c r="H1414" s="492"/>
      <c r="I1414" s="492"/>
      <c r="J1414" s="492"/>
      <c r="K1414" s="492"/>
      <c r="L1414" s="492"/>
      <c r="M1414" s="492"/>
      <c r="N1414" s="492"/>
      <c r="O1414" s="492"/>
      <c r="P1414" s="492"/>
      <c r="Q1414"/>
      <c r="R1414" s="449"/>
      <c r="S1414" s="4"/>
      <c r="T1414" s="4"/>
      <c r="U1414" s="4"/>
      <c r="V1414" s="4"/>
      <c r="W1414" s="4"/>
      <c r="X1414" s="4"/>
      <c r="Y1414" s="4"/>
      <c r="Z1414" s="4"/>
    </row>
    <row r="1415" spans="1:26" ht="14.4" customHeight="1" x14ac:dyDescent="0.3">
      <c r="A1415" s="492"/>
      <c r="B1415" s="492"/>
      <c r="C1415" s="492"/>
      <c r="D1415" s="492"/>
      <c r="E1415" s="492"/>
      <c r="F1415" s="492"/>
      <c r="G1415" s="492"/>
      <c r="H1415" s="492"/>
      <c r="I1415" s="492"/>
      <c r="J1415" s="492"/>
      <c r="K1415" s="492"/>
      <c r="L1415" s="492"/>
      <c r="M1415" s="492"/>
      <c r="N1415" s="492"/>
      <c r="O1415" s="492"/>
      <c r="P1415" s="492"/>
      <c r="Q1415"/>
      <c r="R1415" s="449"/>
      <c r="S1415" s="4"/>
      <c r="T1415" s="4"/>
      <c r="U1415" s="4"/>
      <c r="V1415" s="4"/>
      <c r="W1415" s="4"/>
      <c r="X1415" s="4"/>
      <c r="Y1415" s="4"/>
      <c r="Z1415" s="4"/>
    </row>
    <row r="1416" spans="1:26" ht="18.600000000000001" customHeight="1" x14ac:dyDescent="0.3">
      <c r="A1416" s="492"/>
      <c r="B1416" s="492"/>
      <c r="C1416" s="492"/>
      <c r="D1416" s="492"/>
      <c r="E1416" s="492"/>
      <c r="F1416" s="492"/>
      <c r="G1416" s="492"/>
      <c r="H1416" s="492"/>
      <c r="I1416" s="492"/>
      <c r="J1416" s="492"/>
      <c r="K1416" s="492"/>
      <c r="L1416" s="492"/>
      <c r="M1416" s="492"/>
      <c r="N1416" s="492"/>
      <c r="O1416" s="492"/>
      <c r="P1416" s="492"/>
      <c r="Q1416" s="4"/>
      <c r="R1416" s="449"/>
      <c r="S1416" s="4"/>
      <c r="T1416" s="4"/>
      <c r="U1416" s="4"/>
      <c r="V1416" s="4"/>
      <c r="W1416" s="4"/>
      <c r="X1416" s="4"/>
      <c r="Y1416" s="4"/>
      <c r="Z1416" s="4"/>
    </row>
    <row r="1417" spans="1:26" ht="14.4" customHeight="1" x14ac:dyDescent="0.3">
      <c r="A1417" s="492"/>
      <c r="B1417" s="492"/>
      <c r="C1417" s="492"/>
      <c r="D1417" s="492"/>
      <c r="E1417" s="492"/>
      <c r="F1417" s="492"/>
      <c r="G1417" s="492"/>
      <c r="H1417" s="492"/>
      <c r="I1417" s="492"/>
      <c r="J1417" s="492"/>
      <c r="K1417" s="492"/>
      <c r="L1417" s="492"/>
      <c r="M1417" s="492"/>
      <c r="N1417" s="492"/>
      <c r="O1417" s="492"/>
      <c r="P1417" s="492"/>
      <c r="Q1417" s="4"/>
      <c r="R1417" s="449"/>
      <c r="S1417" s="4"/>
      <c r="T1417" s="4"/>
      <c r="U1417" s="4"/>
      <c r="V1417" s="4"/>
      <c r="W1417" s="4"/>
      <c r="X1417" s="4"/>
      <c r="Y1417" s="4"/>
      <c r="Z1417" s="4"/>
    </row>
    <row r="1418" spans="1:26" ht="18" customHeight="1" x14ac:dyDescent="0.3">
      <c r="A1418" s="492"/>
      <c r="B1418" s="492"/>
      <c r="C1418" s="492"/>
      <c r="D1418" s="492"/>
      <c r="E1418" s="492"/>
      <c r="F1418" s="492"/>
      <c r="G1418" s="492"/>
      <c r="H1418" s="492"/>
      <c r="I1418" s="492"/>
      <c r="J1418" s="492"/>
      <c r="K1418" s="492"/>
      <c r="L1418" s="492"/>
      <c r="M1418" s="492"/>
      <c r="N1418" s="492"/>
      <c r="O1418" s="492"/>
      <c r="P1418" s="492"/>
      <c r="Q1418" s="4"/>
      <c r="R1418" s="449"/>
      <c r="S1418" s="4"/>
      <c r="T1418" s="4"/>
      <c r="U1418" s="4"/>
      <c r="V1418" s="4"/>
      <c r="W1418" s="4"/>
      <c r="X1418" s="4"/>
      <c r="Y1418" s="4"/>
      <c r="Z1418" s="4"/>
    </row>
    <row r="1419" spans="1:26" ht="14.4" customHeight="1" x14ac:dyDescent="0.3">
      <c r="A1419" s="492"/>
      <c r="B1419" s="492"/>
      <c r="C1419" s="492"/>
      <c r="D1419" s="492"/>
      <c r="E1419" s="492"/>
      <c r="F1419" s="492"/>
      <c r="G1419" s="492"/>
      <c r="H1419" s="492"/>
      <c r="I1419" s="492"/>
      <c r="J1419" s="492"/>
      <c r="K1419" s="492"/>
      <c r="L1419" s="492"/>
      <c r="M1419" s="492"/>
      <c r="N1419" s="492"/>
      <c r="O1419" s="492"/>
      <c r="P1419" s="492"/>
      <c r="Q1419" s="4"/>
      <c r="R1419" s="449"/>
      <c r="S1419" s="4"/>
      <c r="T1419" s="4"/>
      <c r="U1419" s="4"/>
      <c r="V1419" s="4"/>
      <c r="W1419" s="4"/>
      <c r="X1419" s="4"/>
      <c r="Y1419" s="4"/>
      <c r="Z1419" s="4"/>
    </row>
    <row r="1420" spans="1:26" ht="14.4" customHeight="1" x14ac:dyDescent="0.3">
      <c r="A1420" s="492"/>
      <c r="B1420" s="492"/>
      <c r="C1420" s="492"/>
      <c r="D1420" s="492"/>
      <c r="E1420" s="492"/>
      <c r="F1420" s="492"/>
      <c r="G1420" s="492"/>
      <c r="H1420" s="492"/>
      <c r="I1420" s="492"/>
      <c r="J1420" s="492"/>
      <c r="K1420" s="492"/>
      <c r="L1420" s="492"/>
      <c r="M1420" s="492"/>
      <c r="N1420" s="492"/>
      <c r="O1420" s="492"/>
      <c r="P1420" s="492"/>
      <c r="Q1420" s="4"/>
      <c r="R1420" s="449"/>
      <c r="S1420" s="4"/>
      <c r="T1420" s="4"/>
      <c r="U1420" s="4"/>
      <c r="V1420" s="4"/>
      <c r="W1420" s="4"/>
      <c r="X1420" s="4"/>
      <c r="Y1420" s="4"/>
      <c r="Z1420" s="4"/>
    </row>
    <row r="1421" spans="1:26" ht="14.4" customHeight="1" x14ac:dyDescent="0.3">
      <c r="A1421" s="492"/>
      <c r="B1421" s="492"/>
      <c r="C1421" s="492"/>
      <c r="D1421" s="492"/>
      <c r="E1421" s="492"/>
      <c r="F1421" s="492"/>
      <c r="G1421" s="492"/>
      <c r="H1421" s="492"/>
      <c r="I1421" s="492"/>
      <c r="J1421" s="492"/>
      <c r="K1421" s="492"/>
      <c r="L1421" s="492"/>
      <c r="M1421" s="492"/>
      <c r="N1421" s="492"/>
      <c r="O1421" s="492"/>
      <c r="P1421" s="492"/>
      <c r="Q1421" s="4"/>
      <c r="R1421" s="449"/>
      <c r="S1421" s="4"/>
      <c r="T1421" s="4"/>
      <c r="U1421" s="4"/>
      <c r="V1421" s="4"/>
      <c r="W1421" s="4"/>
      <c r="X1421" s="4"/>
      <c r="Y1421" s="4"/>
      <c r="Z1421" s="4"/>
    </row>
    <row r="1422" spans="1:26" ht="14.4" customHeight="1" x14ac:dyDescent="0.3">
      <c r="A1422" s="492"/>
      <c r="B1422" s="492"/>
      <c r="C1422" s="492"/>
      <c r="D1422" s="492"/>
      <c r="E1422" s="492"/>
      <c r="F1422" s="492"/>
      <c r="G1422" s="492"/>
      <c r="H1422" s="492"/>
      <c r="I1422" s="492"/>
      <c r="J1422" s="492"/>
      <c r="K1422" s="492"/>
      <c r="L1422" s="492"/>
      <c r="M1422" s="492"/>
      <c r="N1422" s="492"/>
      <c r="O1422" s="492"/>
      <c r="P1422" s="492"/>
      <c r="Q1422" s="4"/>
      <c r="R1422" s="449"/>
      <c r="S1422" s="4"/>
      <c r="T1422" s="4"/>
      <c r="U1422" s="4"/>
      <c r="V1422" s="4"/>
      <c r="W1422" s="4"/>
      <c r="X1422" s="4"/>
      <c r="Y1422" s="4"/>
      <c r="Z1422" s="4"/>
    </row>
    <row r="1423" spans="1:26" ht="14.4" customHeight="1" x14ac:dyDescent="0.3">
      <c r="A1423" s="492"/>
      <c r="B1423" s="492"/>
      <c r="C1423" s="492"/>
      <c r="D1423" s="492"/>
      <c r="E1423" s="492"/>
      <c r="F1423" s="492"/>
      <c r="G1423" s="492"/>
      <c r="H1423" s="492"/>
      <c r="I1423" s="492"/>
      <c r="J1423" s="492"/>
      <c r="K1423" s="492"/>
      <c r="L1423" s="492"/>
      <c r="M1423" s="492"/>
      <c r="N1423" s="492"/>
      <c r="O1423" s="492"/>
      <c r="P1423" s="492"/>
      <c r="Q1423" s="4"/>
      <c r="R1423" s="449"/>
      <c r="S1423" s="4"/>
      <c r="T1423" s="4"/>
      <c r="U1423" s="4"/>
      <c r="V1423" s="4"/>
      <c r="W1423" s="4"/>
      <c r="X1423" s="4"/>
      <c r="Y1423" s="4"/>
      <c r="Z1423" s="4"/>
    </row>
    <row r="1424" spans="1:26" ht="14.4" customHeight="1" x14ac:dyDescent="0.3">
      <c r="A1424" s="492"/>
      <c r="B1424" s="492"/>
      <c r="C1424" s="492"/>
      <c r="D1424" s="492"/>
      <c r="E1424" s="492"/>
      <c r="F1424" s="492"/>
      <c r="G1424" s="492"/>
      <c r="H1424" s="492"/>
      <c r="I1424" s="492"/>
      <c r="J1424" s="492"/>
      <c r="K1424" s="492"/>
      <c r="L1424" s="492"/>
      <c r="M1424" s="492"/>
      <c r="N1424" s="492"/>
      <c r="O1424" s="492"/>
      <c r="P1424" s="492"/>
      <c r="Q1424" s="4"/>
      <c r="R1424" s="449"/>
      <c r="S1424" s="4"/>
      <c r="T1424" s="4"/>
      <c r="U1424" s="4"/>
      <c r="V1424" s="4"/>
      <c r="W1424" s="4"/>
      <c r="X1424" s="4"/>
      <c r="Y1424" s="4"/>
      <c r="Z1424" s="4"/>
    </row>
    <row r="1425" spans="1:26" ht="14.4" customHeight="1" x14ac:dyDescent="0.3">
      <c r="A1425" s="492"/>
      <c r="B1425" s="492"/>
      <c r="C1425" s="492"/>
      <c r="D1425" s="492"/>
      <c r="E1425" s="492"/>
      <c r="F1425" s="492"/>
      <c r="G1425" s="492"/>
      <c r="H1425" s="492"/>
      <c r="I1425" s="492"/>
      <c r="J1425" s="492"/>
      <c r="K1425" s="492"/>
      <c r="L1425" s="492"/>
      <c r="M1425" s="492"/>
      <c r="N1425" s="492"/>
      <c r="O1425" s="492"/>
      <c r="P1425" s="492"/>
      <c r="Q1425" s="4"/>
      <c r="R1425" s="449"/>
      <c r="S1425" s="4"/>
      <c r="T1425" s="4"/>
      <c r="U1425" s="4"/>
      <c r="V1425" s="4"/>
      <c r="W1425" s="4"/>
      <c r="X1425" s="4"/>
      <c r="Y1425" s="4"/>
      <c r="Z1425" s="4"/>
    </row>
    <row r="1426" spans="1:26" ht="14.4" customHeight="1" x14ac:dyDescent="0.3">
      <c r="A1426" s="492"/>
      <c r="B1426" s="492"/>
      <c r="C1426" s="492"/>
      <c r="D1426" s="492"/>
      <c r="E1426" s="492"/>
      <c r="F1426" s="492"/>
      <c r="G1426" s="492"/>
      <c r="H1426" s="492"/>
      <c r="I1426" s="492"/>
      <c r="J1426" s="492"/>
      <c r="K1426" s="492"/>
      <c r="L1426" s="492"/>
      <c r="M1426" s="492"/>
      <c r="N1426" s="492"/>
      <c r="O1426" s="492"/>
      <c r="P1426" s="492"/>
      <c r="Q1426" s="4"/>
      <c r="R1426" s="449"/>
      <c r="S1426" s="4"/>
      <c r="T1426" s="4"/>
      <c r="U1426" s="4"/>
      <c r="V1426" s="4"/>
      <c r="W1426" s="4"/>
      <c r="X1426" s="4"/>
      <c r="Y1426" s="4"/>
      <c r="Z1426" s="4"/>
    </row>
    <row r="1427" spans="1:26" ht="14.4" customHeight="1" x14ac:dyDescent="0.3">
      <c r="A1427" s="492"/>
      <c r="B1427" s="492"/>
      <c r="C1427" s="492"/>
      <c r="D1427" s="492"/>
      <c r="E1427" s="492"/>
      <c r="F1427" s="492"/>
      <c r="G1427" s="492"/>
      <c r="H1427" s="492"/>
      <c r="I1427" s="492"/>
      <c r="J1427" s="492"/>
      <c r="K1427" s="492"/>
      <c r="L1427" s="492"/>
      <c r="M1427" s="492"/>
      <c r="N1427" s="492"/>
      <c r="O1427" s="492"/>
      <c r="P1427" s="492"/>
      <c r="Q1427" s="4"/>
      <c r="R1427" s="449"/>
      <c r="S1427" s="4"/>
      <c r="T1427" s="4"/>
      <c r="U1427" s="4"/>
      <c r="V1427" s="4"/>
      <c r="W1427" s="4"/>
      <c r="X1427" s="4"/>
      <c r="Y1427" s="4"/>
      <c r="Z1427" s="4"/>
    </row>
    <row r="1428" spans="1:26" ht="14.4" customHeight="1" x14ac:dyDescent="0.3">
      <c r="A1428" s="492"/>
      <c r="B1428" s="492"/>
      <c r="C1428" s="492"/>
      <c r="D1428" s="492"/>
      <c r="E1428" s="492"/>
      <c r="F1428" s="492"/>
      <c r="G1428" s="492"/>
      <c r="H1428" s="492"/>
      <c r="I1428" s="492"/>
      <c r="J1428" s="492"/>
      <c r="K1428" s="492"/>
      <c r="L1428" s="492"/>
      <c r="M1428" s="492"/>
      <c r="N1428" s="492"/>
      <c r="O1428" s="492"/>
      <c r="P1428" s="492"/>
      <c r="Q1428" s="4"/>
      <c r="R1428" s="449"/>
      <c r="S1428" s="4"/>
      <c r="T1428" s="4"/>
      <c r="U1428" s="4"/>
      <c r="V1428" s="4"/>
      <c r="W1428" s="4"/>
      <c r="X1428" s="4"/>
      <c r="Y1428" s="4"/>
      <c r="Z1428" s="4"/>
    </row>
    <row r="1429" spans="1:26" ht="14.4" customHeight="1" x14ac:dyDescent="0.3">
      <c r="A1429" s="492"/>
      <c r="B1429" s="492"/>
      <c r="C1429" s="492"/>
      <c r="D1429" s="492"/>
      <c r="E1429" s="492"/>
      <c r="F1429" s="492"/>
      <c r="G1429" s="492"/>
      <c r="H1429" s="492"/>
      <c r="I1429" s="492"/>
      <c r="J1429" s="492"/>
      <c r="K1429" s="492"/>
      <c r="L1429" s="492"/>
      <c r="M1429" s="492"/>
      <c r="N1429" s="492"/>
      <c r="O1429" s="492"/>
      <c r="P1429" s="492"/>
      <c r="Q1429" s="4"/>
      <c r="R1429" s="449"/>
      <c r="S1429" s="4"/>
      <c r="T1429" s="4"/>
      <c r="U1429" s="4"/>
      <c r="V1429" s="4"/>
      <c r="W1429" s="4"/>
      <c r="X1429" s="4"/>
      <c r="Y1429" s="4"/>
      <c r="Z1429" s="4"/>
    </row>
    <row r="1430" spans="1:26" ht="14.4" customHeight="1" x14ac:dyDescent="0.3">
      <c r="A1430" s="492"/>
      <c r="B1430" s="492"/>
      <c r="C1430" s="492"/>
      <c r="D1430" s="492"/>
      <c r="E1430" s="492"/>
      <c r="F1430" s="492"/>
      <c r="G1430" s="492"/>
      <c r="H1430" s="492"/>
      <c r="I1430" s="492"/>
      <c r="J1430" s="492"/>
      <c r="K1430" s="492"/>
      <c r="L1430" s="492"/>
      <c r="M1430" s="492"/>
      <c r="N1430" s="492"/>
      <c r="O1430" s="492"/>
      <c r="P1430" s="492"/>
      <c r="Q1430" s="4"/>
      <c r="R1430" s="449"/>
      <c r="S1430" s="4"/>
      <c r="T1430" s="4"/>
      <c r="U1430" s="4"/>
      <c r="V1430" s="4"/>
      <c r="W1430" s="4"/>
      <c r="X1430" s="4"/>
      <c r="Y1430" s="4"/>
      <c r="Z1430" s="4"/>
    </row>
    <row r="1431" spans="1:26" ht="14.4" customHeight="1" x14ac:dyDescent="0.3">
      <c r="A1431" s="492"/>
      <c r="B1431" s="492"/>
      <c r="C1431" s="492"/>
      <c r="D1431" s="492"/>
      <c r="E1431" s="492"/>
      <c r="F1431" s="492"/>
      <c r="G1431" s="492"/>
      <c r="H1431" s="492"/>
      <c r="I1431" s="492"/>
      <c r="J1431" s="492"/>
      <c r="K1431" s="492"/>
      <c r="L1431" s="492"/>
      <c r="M1431" s="492"/>
      <c r="N1431" s="492"/>
      <c r="O1431" s="492"/>
      <c r="P1431" s="492"/>
      <c r="Q1431" s="4"/>
      <c r="R1431" s="449"/>
      <c r="S1431" s="4"/>
      <c r="T1431" s="4"/>
      <c r="U1431" s="4"/>
      <c r="V1431" s="4"/>
      <c r="W1431" s="4"/>
      <c r="X1431" s="4"/>
      <c r="Y1431" s="4"/>
      <c r="Z1431" s="4"/>
    </row>
    <row r="1432" spans="1:26" ht="14.4" customHeight="1" x14ac:dyDescent="0.3">
      <c r="A1432" s="492"/>
      <c r="B1432" s="492"/>
      <c r="C1432" s="492"/>
      <c r="D1432" s="492"/>
      <c r="E1432" s="492"/>
      <c r="F1432" s="492"/>
      <c r="G1432" s="492"/>
      <c r="H1432" s="492"/>
      <c r="I1432" s="492"/>
      <c r="J1432" s="492"/>
      <c r="K1432" s="492"/>
      <c r="L1432" s="492"/>
      <c r="M1432" s="492"/>
      <c r="N1432" s="492"/>
      <c r="O1432" s="492"/>
      <c r="P1432" s="492"/>
      <c r="Q1432" s="4"/>
      <c r="R1432" s="449"/>
      <c r="S1432" s="4"/>
      <c r="T1432" s="4"/>
      <c r="U1432" s="4"/>
      <c r="V1432" s="4"/>
      <c r="W1432" s="4"/>
      <c r="X1432" s="4"/>
      <c r="Y1432" s="4"/>
      <c r="Z1432" s="4"/>
    </row>
    <row r="1433" spans="1:26" ht="14.4" customHeight="1" x14ac:dyDescent="0.3">
      <c r="A1433" s="492"/>
      <c r="B1433" s="492"/>
      <c r="C1433" s="492"/>
      <c r="D1433" s="492"/>
      <c r="E1433" s="492"/>
      <c r="F1433" s="492"/>
      <c r="G1433" s="492"/>
      <c r="H1433" s="492"/>
      <c r="I1433" s="492"/>
      <c r="J1433" s="492"/>
      <c r="K1433" s="492"/>
      <c r="L1433" s="492"/>
      <c r="M1433" s="492"/>
      <c r="N1433" s="492"/>
      <c r="O1433" s="492"/>
      <c r="P1433" s="492"/>
      <c r="Q1433" s="4"/>
      <c r="R1433" s="449"/>
      <c r="S1433" s="4"/>
      <c r="T1433" s="4"/>
      <c r="U1433" s="4"/>
      <c r="V1433" s="4"/>
      <c r="W1433" s="4"/>
      <c r="X1433" s="4"/>
      <c r="Y1433" s="4"/>
      <c r="Z1433" s="4"/>
    </row>
    <row r="1434" spans="1:26" ht="14.4" customHeight="1" x14ac:dyDescent="0.3">
      <c r="A1434" s="492"/>
      <c r="B1434" s="492"/>
      <c r="C1434" s="492"/>
      <c r="D1434" s="492"/>
      <c r="E1434" s="492"/>
      <c r="F1434" s="492"/>
      <c r="G1434" s="492"/>
      <c r="H1434" s="492"/>
      <c r="I1434" s="492"/>
      <c r="J1434" s="492"/>
      <c r="K1434" s="492"/>
      <c r="L1434" s="492"/>
      <c r="M1434" s="492"/>
      <c r="N1434" s="492"/>
      <c r="O1434" s="492"/>
      <c r="P1434" s="492"/>
      <c r="Q1434" s="4"/>
      <c r="R1434" s="449"/>
      <c r="S1434" s="4"/>
      <c r="T1434" s="4"/>
      <c r="U1434" s="4"/>
      <c r="V1434" s="4"/>
      <c r="W1434" s="4"/>
      <c r="X1434" s="4"/>
      <c r="Y1434" s="4"/>
      <c r="Z1434" s="4"/>
    </row>
    <row r="1435" spans="1:26" ht="14.4" customHeight="1" x14ac:dyDescent="0.3">
      <c r="A1435" s="492"/>
      <c r="B1435" s="492"/>
      <c r="C1435" s="492"/>
      <c r="D1435" s="492"/>
      <c r="E1435" s="492"/>
      <c r="F1435" s="492"/>
      <c r="G1435" s="492"/>
      <c r="H1435" s="492"/>
      <c r="I1435" s="492"/>
      <c r="J1435" s="492"/>
      <c r="K1435" s="492"/>
      <c r="L1435" s="492"/>
      <c r="M1435" s="492"/>
      <c r="N1435" s="492"/>
      <c r="O1435" s="492"/>
      <c r="P1435" s="492"/>
      <c r="Q1435" s="4"/>
      <c r="R1435" s="449"/>
      <c r="S1435" s="4"/>
      <c r="T1435" s="4"/>
      <c r="U1435" s="4"/>
      <c r="V1435" s="4"/>
      <c r="W1435" s="4"/>
      <c r="X1435" s="4"/>
      <c r="Y1435" s="4"/>
      <c r="Z1435" s="4"/>
    </row>
    <row r="1436" spans="1:26" ht="24" customHeight="1" x14ac:dyDescent="0.3">
      <c r="A1436" s="492"/>
      <c r="B1436" s="492"/>
      <c r="C1436" s="492"/>
      <c r="D1436" s="492"/>
      <c r="E1436" s="492"/>
      <c r="F1436" s="492"/>
      <c r="G1436" s="492"/>
      <c r="H1436" s="492"/>
      <c r="I1436" s="492"/>
      <c r="J1436" s="492"/>
      <c r="K1436" s="492"/>
      <c r="L1436" s="492"/>
      <c r="M1436" s="492"/>
      <c r="N1436" s="492"/>
      <c r="O1436" s="492"/>
      <c r="P1436" s="492"/>
      <c r="Q1436" s="4"/>
      <c r="R1436" s="449"/>
      <c r="S1436" s="4"/>
      <c r="T1436" s="4"/>
      <c r="U1436" s="4"/>
      <c r="V1436" s="4"/>
      <c r="W1436" s="4"/>
      <c r="X1436" s="4"/>
      <c r="Y1436" s="4"/>
      <c r="Z1436" s="4"/>
    </row>
    <row r="1437" spans="1:26" ht="14.4" customHeight="1" x14ac:dyDescent="0.3">
      <c r="A1437" s="492"/>
      <c r="B1437" s="492"/>
      <c r="C1437" s="492"/>
      <c r="D1437" s="492"/>
      <c r="E1437" s="492"/>
      <c r="F1437" s="492"/>
      <c r="G1437" s="492"/>
      <c r="H1437" s="492"/>
      <c r="I1437" s="492"/>
      <c r="J1437" s="492"/>
      <c r="K1437" s="492"/>
      <c r="L1437" s="492"/>
      <c r="M1437" s="492"/>
      <c r="N1437" s="492"/>
      <c r="O1437" s="492"/>
      <c r="P1437" s="492"/>
      <c r="Q1437" s="4"/>
      <c r="R1437" s="449"/>
      <c r="S1437" s="4"/>
      <c r="T1437" s="4"/>
      <c r="U1437" s="4"/>
      <c r="V1437" s="4"/>
      <c r="W1437" s="4"/>
      <c r="X1437" s="4"/>
      <c r="Y1437" s="4"/>
      <c r="Z1437" s="4"/>
    </row>
    <row r="1438" spans="1:26" ht="14.4" customHeight="1" x14ac:dyDescent="0.3">
      <c r="A1438" s="492"/>
      <c r="B1438" s="492"/>
      <c r="C1438" s="492"/>
      <c r="D1438" s="492"/>
      <c r="E1438" s="492"/>
      <c r="F1438" s="492"/>
      <c r="G1438" s="492"/>
      <c r="H1438" s="492"/>
      <c r="I1438" s="492"/>
      <c r="J1438" s="492"/>
      <c r="K1438" s="492"/>
      <c r="L1438" s="492"/>
      <c r="M1438" s="492"/>
      <c r="N1438" s="492"/>
      <c r="O1438" s="492"/>
      <c r="P1438" s="492"/>
      <c r="Q1438" s="4"/>
      <c r="R1438" s="449"/>
      <c r="S1438" s="4"/>
      <c r="T1438" s="4"/>
      <c r="U1438" s="4"/>
      <c r="V1438" s="4"/>
      <c r="W1438" s="4"/>
      <c r="X1438" s="4"/>
      <c r="Y1438" s="4"/>
      <c r="Z1438" s="4"/>
    </row>
    <row r="1439" spans="1:26" ht="14.4" customHeight="1" x14ac:dyDescent="0.3">
      <c r="A1439" s="492"/>
      <c r="B1439" s="492"/>
      <c r="C1439" s="492"/>
      <c r="D1439" s="492"/>
      <c r="E1439" s="492"/>
      <c r="F1439" s="492"/>
      <c r="G1439" s="492"/>
      <c r="H1439" s="492"/>
      <c r="I1439" s="492"/>
      <c r="J1439" s="492"/>
      <c r="K1439" s="492"/>
      <c r="L1439" s="492"/>
      <c r="M1439" s="492"/>
      <c r="N1439" s="492"/>
      <c r="O1439" s="492"/>
      <c r="P1439" s="492"/>
      <c r="Q1439" s="4"/>
      <c r="R1439" s="449"/>
      <c r="S1439" s="4"/>
      <c r="T1439" s="4"/>
      <c r="U1439" s="4"/>
      <c r="V1439" s="4"/>
      <c r="W1439" s="4"/>
      <c r="X1439" s="4"/>
      <c r="Y1439" s="4"/>
      <c r="Z1439" s="4"/>
    </row>
    <row r="1440" spans="1:26" ht="14.4" customHeight="1" x14ac:dyDescent="0.3">
      <c r="A1440" s="492"/>
      <c r="B1440" s="492"/>
      <c r="C1440" s="492"/>
      <c r="D1440" s="492"/>
      <c r="E1440" s="492"/>
      <c r="F1440" s="492"/>
      <c r="G1440" s="492"/>
      <c r="H1440" s="492"/>
      <c r="I1440" s="492"/>
      <c r="J1440" s="492"/>
      <c r="K1440" s="492"/>
      <c r="L1440" s="492"/>
      <c r="M1440" s="492"/>
      <c r="N1440" s="492"/>
      <c r="O1440" s="492"/>
      <c r="P1440" s="492"/>
      <c r="Q1440" s="4"/>
      <c r="R1440" s="449"/>
      <c r="S1440" s="4"/>
      <c r="T1440" s="4"/>
      <c r="U1440" s="4"/>
      <c r="V1440" s="4"/>
      <c r="W1440" s="4"/>
      <c r="X1440" s="4"/>
      <c r="Y1440" s="4"/>
      <c r="Z1440" s="4"/>
    </row>
    <row r="1441" spans="1:26" ht="14.4" customHeight="1" x14ac:dyDescent="0.3">
      <c r="A1441" s="492"/>
      <c r="B1441" s="492"/>
      <c r="C1441" s="492"/>
      <c r="D1441" s="492"/>
      <c r="E1441" s="492"/>
      <c r="F1441" s="492"/>
      <c r="G1441" s="492"/>
      <c r="H1441" s="492"/>
      <c r="I1441" s="492"/>
      <c r="J1441" s="492"/>
      <c r="K1441" s="492"/>
      <c r="L1441" s="492"/>
      <c r="M1441" s="492"/>
      <c r="N1441" s="492"/>
      <c r="O1441" s="492"/>
      <c r="P1441" s="492"/>
      <c r="Q1441" s="4"/>
      <c r="R1441" s="449"/>
      <c r="S1441" s="4"/>
      <c r="T1441" s="4"/>
      <c r="U1441" s="4"/>
      <c r="V1441" s="4"/>
      <c r="W1441" s="4"/>
      <c r="X1441" s="4"/>
      <c r="Y1441" s="4"/>
      <c r="Z1441" s="4"/>
    </row>
    <row r="1442" spans="1:26" ht="14.4" customHeight="1" x14ac:dyDescent="0.3">
      <c r="A1442" s="492"/>
      <c r="B1442" s="492"/>
      <c r="C1442" s="492"/>
      <c r="D1442" s="492"/>
      <c r="E1442" s="492"/>
      <c r="F1442" s="492"/>
      <c r="G1442" s="492"/>
      <c r="H1442" s="492"/>
      <c r="I1442" s="492"/>
      <c r="J1442" s="492"/>
      <c r="K1442" s="492"/>
      <c r="L1442" s="492"/>
      <c r="M1442" s="492"/>
      <c r="N1442" s="492"/>
      <c r="O1442" s="492"/>
      <c r="P1442" s="492"/>
      <c r="Q1442" s="4"/>
      <c r="R1442" s="449"/>
      <c r="S1442" s="4"/>
      <c r="T1442" s="4"/>
      <c r="U1442" s="4"/>
      <c r="V1442" s="4"/>
      <c r="W1442" s="4"/>
      <c r="X1442" s="4"/>
      <c r="Y1442" s="4"/>
      <c r="Z1442" s="4"/>
    </row>
    <row r="1443" spans="1:26" ht="16.5" customHeight="1" x14ac:dyDescent="0.3">
      <c r="A1443" s="492"/>
      <c r="B1443" s="492"/>
      <c r="C1443" s="492"/>
      <c r="D1443" s="492"/>
      <c r="E1443" s="492"/>
      <c r="F1443" s="492"/>
      <c r="G1443" s="492"/>
      <c r="H1443" s="492"/>
      <c r="I1443" s="492"/>
      <c r="J1443" s="492"/>
      <c r="K1443" s="492"/>
      <c r="L1443" s="492"/>
      <c r="M1443" s="492"/>
      <c r="N1443" s="492"/>
      <c r="O1443" s="492"/>
      <c r="P1443" s="492"/>
      <c r="Q1443" s="4"/>
      <c r="R1443" s="449"/>
      <c r="S1443" s="4"/>
      <c r="T1443" s="4"/>
      <c r="U1443" s="4"/>
      <c r="V1443" s="4"/>
      <c r="W1443" s="4"/>
      <c r="X1443" s="4"/>
      <c r="Y1443" s="4"/>
      <c r="Z1443" s="4"/>
    </row>
    <row r="1444" spans="1:26" ht="14.4" customHeight="1" x14ac:dyDescent="0.3">
      <c r="A1444" s="492"/>
      <c r="B1444" s="492"/>
      <c r="C1444" s="492"/>
      <c r="D1444" s="492"/>
      <c r="E1444" s="492"/>
      <c r="F1444" s="492"/>
      <c r="G1444" s="492"/>
      <c r="H1444" s="492"/>
      <c r="I1444" s="492"/>
      <c r="J1444" s="492"/>
      <c r="K1444" s="492"/>
      <c r="L1444" s="492"/>
      <c r="M1444" s="492"/>
      <c r="N1444" s="492"/>
      <c r="O1444" s="492"/>
      <c r="P1444" s="492"/>
      <c r="Q1444" s="4"/>
      <c r="R1444" s="449"/>
      <c r="S1444" s="4"/>
      <c r="T1444" s="4"/>
      <c r="U1444" s="4"/>
      <c r="V1444" s="4"/>
      <c r="W1444" s="4"/>
      <c r="X1444" s="4"/>
      <c r="Y1444" s="4"/>
      <c r="Z1444" s="4"/>
    </row>
    <row r="1445" spans="1:26" ht="14.4" customHeight="1" x14ac:dyDescent="0.3">
      <c r="A1445" s="492"/>
      <c r="B1445" s="492"/>
      <c r="C1445" s="492"/>
      <c r="D1445" s="492"/>
      <c r="E1445" s="492"/>
      <c r="F1445" s="492"/>
      <c r="G1445" s="492"/>
      <c r="H1445" s="492"/>
      <c r="I1445" s="492"/>
      <c r="J1445" s="492"/>
      <c r="K1445" s="492"/>
      <c r="L1445" s="492"/>
      <c r="M1445" s="492"/>
      <c r="N1445" s="492"/>
      <c r="O1445" s="492"/>
      <c r="P1445" s="492"/>
      <c r="Q1445" s="4"/>
      <c r="R1445" s="449"/>
      <c r="S1445" s="4"/>
      <c r="T1445" s="4"/>
      <c r="U1445" s="4"/>
      <c r="V1445" s="4"/>
      <c r="W1445" s="4"/>
      <c r="X1445" s="4"/>
      <c r="Y1445" s="4"/>
      <c r="Z1445" s="4"/>
    </row>
    <row r="1446" spans="1:26" ht="14.4" customHeight="1" x14ac:dyDescent="0.3">
      <c r="A1446" s="492"/>
      <c r="B1446" s="492"/>
      <c r="C1446" s="492"/>
      <c r="D1446" s="492"/>
      <c r="E1446" s="492"/>
      <c r="F1446" s="492"/>
      <c r="G1446" s="492"/>
      <c r="H1446" s="492"/>
      <c r="I1446" s="492"/>
      <c r="J1446" s="492"/>
      <c r="K1446" s="492"/>
      <c r="L1446" s="492"/>
      <c r="M1446" s="492"/>
      <c r="N1446" s="492"/>
      <c r="O1446" s="492"/>
      <c r="P1446" s="492"/>
      <c r="Q1446" s="4"/>
      <c r="R1446" s="449"/>
      <c r="S1446" s="4"/>
      <c r="T1446" s="4"/>
      <c r="U1446" s="4"/>
      <c r="V1446" s="4"/>
      <c r="W1446" s="4"/>
      <c r="X1446" s="4"/>
      <c r="Y1446" s="4"/>
      <c r="Z1446" s="4"/>
    </row>
    <row r="1447" spans="1:26" ht="14.4" customHeight="1" x14ac:dyDescent="0.3">
      <c r="A1447" s="492"/>
      <c r="B1447" s="492"/>
      <c r="C1447" s="492"/>
      <c r="D1447" s="492"/>
      <c r="E1447" s="492"/>
      <c r="F1447" s="492"/>
      <c r="G1447" s="492"/>
      <c r="H1447" s="492"/>
      <c r="I1447" s="492"/>
      <c r="J1447" s="492"/>
      <c r="K1447" s="492"/>
      <c r="L1447" s="492"/>
      <c r="M1447" s="492"/>
      <c r="N1447" s="492"/>
      <c r="O1447" s="492"/>
      <c r="P1447" s="492"/>
      <c r="Q1447" s="4"/>
      <c r="R1447" s="449"/>
      <c r="S1447" s="4"/>
      <c r="T1447" s="4"/>
      <c r="U1447" s="4"/>
      <c r="V1447" s="4"/>
      <c r="W1447" s="4"/>
      <c r="X1447" s="4"/>
      <c r="Y1447" s="4"/>
      <c r="Z1447" s="4"/>
    </row>
    <row r="1448" spans="1:26" ht="14.4" customHeight="1" x14ac:dyDescent="0.3">
      <c r="A1448" s="492"/>
      <c r="B1448" s="492"/>
      <c r="C1448" s="492"/>
      <c r="D1448" s="492"/>
      <c r="E1448" s="492"/>
      <c r="F1448" s="492"/>
      <c r="G1448" s="492"/>
      <c r="H1448" s="492"/>
      <c r="I1448" s="492"/>
      <c r="J1448" s="492"/>
      <c r="K1448" s="492"/>
      <c r="L1448" s="492"/>
      <c r="M1448" s="492"/>
      <c r="N1448" s="492"/>
      <c r="O1448" s="492"/>
      <c r="P1448" s="492"/>
      <c r="Q1448" s="4"/>
      <c r="R1448" s="449"/>
      <c r="S1448" s="4"/>
      <c r="T1448" s="4"/>
      <c r="U1448" s="4"/>
      <c r="V1448" s="4"/>
      <c r="W1448" s="4"/>
      <c r="X1448" s="4"/>
      <c r="Y1448" s="4"/>
      <c r="Z1448" s="4"/>
    </row>
    <row r="1449" spans="1:26" ht="17.399999999999999" customHeight="1" x14ac:dyDescent="0.3">
      <c r="A1449" s="492"/>
      <c r="B1449" s="492"/>
      <c r="C1449" s="492"/>
      <c r="D1449" s="492"/>
      <c r="E1449" s="492"/>
      <c r="F1449" s="492"/>
      <c r="G1449" s="492"/>
      <c r="H1449" s="492"/>
      <c r="I1449" s="492"/>
      <c r="J1449" s="492"/>
      <c r="K1449" s="492"/>
      <c r="L1449" s="492"/>
      <c r="M1449" s="492"/>
      <c r="N1449" s="492"/>
      <c r="O1449" s="492"/>
      <c r="P1449" s="492"/>
      <c r="Q1449" s="4"/>
      <c r="R1449" s="449"/>
      <c r="S1449" s="4"/>
      <c r="T1449" s="4"/>
      <c r="U1449" s="4"/>
      <c r="V1449" s="4"/>
      <c r="W1449" s="4"/>
      <c r="X1449" s="4"/>
      <c r="Y1449" s="4"/>
      <c r="Z1449" s="4"/>
    </row>
    <row r="1450" spans="1:26" ht="14.4" customHeight="1" x14ac:dyDescent="0.3">
      <c r="A1450" s="492"/>
      <c r="B1450" s="492"/>
      <c r="C1450" s="492"/>
      <c r="D1450" s="492"/>
      <c r="E1450" s="492"/>
      <c r="F1450" s="492"/>
      <c r="G1450" s="492"/>
      <c r="H1450" s="492"/>
      <c r="I1450" s="492"/>
      <c r="J1450" s="492"/>
      <c r="K1450" s="492"/>
      <c r="L1450" s="492"/>
      <c r="M1450" s="492"/>
      <c r="N1450" s="492"/>
      <c r="O1450" s="492"/>
      <c r="P1450" s="492"/>
      <c r="Q1450" s="4"/>
      <c r="R1450" s="449"/>
      <c r="S1450" s="4"/>
      <c r="T1450" s="4"/>
      <c r="U1450" s="4"/>
      <c r="V1450" s="4"/>
      <c r="W1450" s="4"/>
      <c r="X1450" s="4"/>
      <c r="Y1450" s="4"/>
      <c r="Z1450" s="4"/>
    </row>
    <row r="1451" spans="1:26" ht="15" customHeight="1" x14ac:dyDescent="0.3">
      <c r="A1451" s="492"/>
      <c r="B1451" s="492"/>
      <c r="C1451" s="492"/>
      <c r="D1451" s="492"/>
      <c r="E1451" s="492"/>
      <c r="F1451" s="492"/>
      <c r="G1451" s="492"/>
      <c r="H1451" s="492"/>
      <c r="I1451" s="492"/>
      <c r="J1451" s="492"/>
      <c r="K1451" s="492"/>
      <c r="L1451" s="492"/>
      <c r="M1451" s="492"/>
      <c r="N1451" s="492"/>
      <c r="O1451" s="492"/>
      <c r="P1451" s="492"/>
      <c r="Q1451" s="4"/>
      <c r="R1451" s="449"/>
      <c r="S1451" s="4"/>
      <c r="T1451" s="4"/>
      <c r="U1451" s="4"/>
      <c r="V1451" s="4"/>
      <c r="W1451" s="4"/>
      <c r="X1451" s="4"/>
      <c r="Y1451" s="4"/>
      <c r="Z1451" s="4"/>
    </row>
    <row r="1452" spans="1:26" ht="15" customHeight="1" x14ac:dyDescent="0.3">
      <c r="A1452" s="492"/>
      <c r="B1452" s="492"/>
      <c r="C1452" s="492"/>
      <c r="D1452" s="492"/>
      <c r="E1452" s="492"/>
      <c r="F1452" s="492"/>
      <c r="G1452" s="492"/>
      <c r="H1452" s="492"/>
      <c r="I1452" s="492"/>
      <c r="J1452" s="492"/>
      <c r="K1452" s="492"/>
      <c r="L1452" s="492"/>
      <c r="M1452" s="492"/>
      <c r="N1452" s="492"/>
      <c r="O1452" s="492"/>
      <c r="P1452" s="492"/>
      <c r="Q1452" s="4"/>
      <c r="R1452" s="449"/>
      <c r="S1452" s="4"/>
      <c r="T1452" s="4"/>
      <c r="U1452" s="4"/>
      <c r="V1452" s="4"/>
      <c r="W1452" s="4"/>
      <c r="X1452" s="4"/>
      <c r="Y1452" s="4"/>
      <c r="Z1452" s="4"/>
    </row>
    <row r="1453" spans="1:26" ht="15" customHeight="1" x14ac:dyDescent="0.3">
      <c r="A1453" s="492"/>
      <c r="B1453" s="492"/>
      <c r="C1453" s="492"/>
      <c r="D1453" s="492"/>
      <c r="E1453" s="492"/>
      <c r="F1453" s="492"/>
      <c r="G1453" s="492"/>
      <c r="H1453" s="492"/>
      <c r="I1453" s="492"/>
      <c r="J1453" s="492"/>
      <c r="K1453" s="492"/>
      <c r="L1453" s="492"/>
      <c r="M1453" s="492"/>
      <c r="N1453" s="492"/>
      <c r="O1453" s="492"/>
      <c r="P1453" s="492"/>
      <c r="Q1453" s="4"/>
      <c r="R1453" s="449"/>
      <c r="S1453" s="4"/>
      <c r="T1453" s="4"/>
      <c r="U1453" s="4"/>
      <c r="V1453" s="4"/>
      <c r="W1453" s="4"/>
      <c r="X1453" s="4"/>
      <c r="Y1453" s="4"/>
      <c r="Z1453" s="4"/>
    </row>
    <row r="1454" spans="1:26" ht="15" customHeight="1" x14ac:dyDescent="0.3">
      <c r="A1454" s="492"/>
      <c r="B1454" s="492"/>
      <c r="C1454" s="492"/>
      <c r="D1454" s="492"/>
      <c r="E1454" s="492"/>
      <c r="F1454" s="492"/>
      <c r="G1454" s="492"/>
      <c r="H1454" s="492"/>
      <c r="I1454" s="492"/>
      <c r="J1454" s="492"/>
      <c r="K1454" s="492"/>
      <c r="L1454" s="492"/>
      <c r="M1454" s="492"/>
      <c r="N1454" s="492"/>
      <c r="O1454" s="492"/>
      <c r="P1454" s="492"/>
      <c r="Q1454" s="4"/>
      <c r="R1454" s="449"/>
      <c r="S1454" s="4"/>
      <c r="T1454" s="4"/>
      <c r="U1454" s="4"/>
      <c r="V1454" s="4"/>
      <c r="W1454" s="4"/>
      <c r="X1454" s="4"/>
      <c r="Y1454" s="4"/>
      <c r="Z1454" s="4"/>
    </row>
    <row r="1455" spans="1:26" ht="15" customHeight="1" x14ac:dyDescent="0.3">
      <c r="A1455" s="492"/>
      <c r="B1455" s="492"/>
      <c r="C1455" s="492"/>
      <c r="D1455" s="492"/>
      <c r="E1455" s="492"/>
      <c r="F1455" s="492"/>
      <c r="G1455" s="492"/>
      <c r="H1455" s="492"/>
      <c r="I1455" s="492"/>
      <c r="J1455" s="492"/>
      <c r="K1455" s="492"/>
      <c r="L1455" s="492"/>
      <c r="M1455" s="492"/>
      <c r="N1455" s="492"/>
      <c r="O1455" s="492"/>
      <c r="P1455" s="492"/>
      <c r="Q1455" s="4"/>
      <c r="R1455" s="449"/>
      <c r="S1455" s="4"/>
      <c r="T1455" s="4"/>
      <c r="U1455" s="4"/>
      <c r="V1455" s="4"/>
      <c r="W1455" s="4"/>
      <c r="X1455" s="4"/>
      <c r="Y1455" s="4"/>
      <c r="Z1455" s="4"/>
    </row>
    <row r="1456" spans="1:26" ht="15" customHeight="1" x14ac:dyDescent="0.3">
      <c r="A1456" s="492"/>
      <c r="B1456" s="492"/>
      <c r="C1456" s="492"/>
      <c r="D1456" s="492"/>
      <c r="E1456" s="492"/>
      <c r="F1456" s="492"/>
      <c r="G1456" s="492"/>
      <c r="H1456" s="492"/>
      <c r="I1456" s="492"/>
      <c r="J1456" s="492"/>
      <c r="K1456" s="492"/>
      <c r="L1456" s="492"/>
      <c r="M1456" s="492"/>
      <c r="N1456" s="492"/>
      <c r="O1456" s="492"/>
      <c r="P1456" s="492"/>
      <c r="Q1456" s="4"/>
      <c r="R1456" s="449"/>
      <c r="S1456" s="4"/>
      <c r="T1456" s="4"/>
      <c r="U1456" s="4"/>
      <c r="V1456" s="4"/>
      <c r="W1456" s="4"/>
      <c r="X1456" s="4"/>
      <c r="Y1456" s="4"/>
      <c r="Z1456" s="4"/>
    </row>
    <row r="1457" spans="1:26" ht="15" customHeight="1" x14ac:dyDescent="0.3">
      <c r="A1457" s="492"/>
      <c r="B1457" s="492"/>
      <c r="C1457" s="492"/>
      <c r="D1457" s="492"/>
      <c r="E1457" s="492"/>
      <c r="F1457" s="492"/>
      <c r="G1457" s="492"/>
      <c r="H1457" s="492"/>
      <c r="I1457" s="492"/>
      <c r="J1457" s="492"/>
      <c r="K1457" s="492"/>
      <c r="L1457" s="492"/>
      <c r="M1457" s="492"/>
      <c r="N1457" s="492"/>
      <c r="O1457" s="492"/>
      <c r="P1457" s="492"/>
      <c r="Q1457" s="4"/>
      <c r="R1457" s="449"/>
      <c r="S1457" s="4"/>
      <c r="T1457" s="4"/>
      <c r="U1457" s="4"/>
      <c r="V1457" s="4"/>
      <c r="W1457" s="4"/>
      <c r="X1457" s="4"/>
      <c r="Y1457" s="4"/>
      <c r="Z1457" s="4"/>
    </row>
    <row r="1458" spans="1:26" ht="15" customHeight="1" x14ac:dyDescent="0.3">
      <c r="A1458" s="492"/>
      <c r="B1458" s="492"/>
      <c r="C1458" s="492"/>
      <c r="D1458" s="492"/>
      <c r="E1458" s="492"/>
      <c r="F1458" s="492"/>
      <c r="G1458" s="492"/>
      <c r="H1458" s="492"/>
      <c r="I1458" s="492"/>
      <c r="J1458" s="492"/>
      <c r="K1458" s="492"/>
      <c r="L1458" s="492"/>
      <c r="M1458" s="492"/>
      <c r="N1458" s="492"/>
      <c r="O1458" s="492"/>
      <c r="P1458" s="492"/>
      <c r="Q1458" s="4"/>
      <c r="R1458" s="449"/>
      <c r="S1458" s="4"/>
      <c r="T1458" s="4"/>
      <c r="U1458" s="4"/>
      <c r="V1458" s="4"/>
      <c r="W1458" s="4"/>
      <c r="X1458" s="4"/>
      <c r="Y1458" s="4"/>
      <c r="Z1458" s="4"/>
    </row>
    <row r="1459" spans="1:26" ht="21.6" customHeight="1" x14ac:dyDescent="0.3">
      <c r="A1459" s="492"/>
      <c r="B1459" s="492"/>
      <c r="C1459" s="492"/>
      <c r="D1459" s="492"/>
      <c r="E1459" s="492"/>
      <c r="F1459" s="492"/>
      <c r="G1459" s="492"/>
      <c r="H1459" s="492"/>
      <c r="I1459" s="492"/>
      <c r="J1459" s="492"/>
      <c r="K1459" s="492"/>
      <c r="L1459" s="492"/>
      <c r="M1459" s="492"/>
      <c r="N1459" s="492"/>
      <c r="O1459" s="492"/>
      <c r="P1459" s="492"/>
      <c r="Q1459" s="4"/>
      <c r="R1459" s="449"/>
      <c r="S1459" s="4"/>
      <c r="T1459" s="4"/>
      <c r="U1459" s="4"/>
      <c r="V1459" s="4"/>
      <c r="W1459" s="4"/>
      <c r="X1459" s="4"/>
      <c r="Y1459" s="4"/>
      <c r="Z1459" s="4"/>
    </row>
    <row r="1460" spans="1:26" ht="15" customHeight="1" x14ac:dyDescent="0.3">
      <c r="A1460" s="492"/>
      <c r="B1460" s="492"/>
      <c r="C1460" s="492"/>
      <c r="D1460" s="492"/>
      <c r="E1460" s="492"/>
      <c r="F1460" s="492"/>
      <c r="G1460" s="492"/>
      <c r="H1460" s="492"/>
      <c r="I1460" s="492"/>
      <c r="J1460" s="492"/>
      <c r="K1460" s="492"/>
      <c r="L1460" s="492"/>
      <c r="M1460" s="492"/>
      <c r="N1460" s="492"/>
      <c r="O1460" s="492"/>
      <c r="P1460" s="492"/>
      <c r="Q1460" s="4"/>
      <c r="R1460" s="449"/>
      <c r="S1460" s="4"/>
      <c r="T1460" s="4"/>
      <c r="U1460" s="4"/>
      <c r="V1460" s="4"/>
      <c r="W1460" s="4"/>
      <c r="X1460" s="4"/>
      <c r="Y1460" s="4"/>
      <c r="Z1460" s="4"/>
    </row>
    <row r="1461" spans="1:26" ht="15" customHeight="1" x14ac:dyDescent="0.3">
      <c r="A1461" s="492"/>
      <c r="B1461" s="492"/>
      <c r="C1461" s="492"/>
      <c r="D1461" s="492"/>
      <c r="E1461" s="492"/>
      <c r="F1461" s="492"/>
      <c r="G1461" s="492"/>
      <c r="H1461" s="492"/>
      <c r="I1461" s="492"/>
      <c r="J1461" s="492"/>
      <c r="K1461" s="492"/>
      <c r="L1461" s="492"/>
      <c r="M1461" s="492"/>
      <c r="N1461" s="492"/>
      <c r="O1461" s="492"/>
      <c r="P1461" s="492"/>
      <c r="Q1461" s="4"/>
      <c r="R1461" s="449"/>
      <c r="S1461" s="4"/>
      <c r="T1461" s="4"/>
      <c r="U1461" s="4"/>
      <c r="V1461" s="4"/>
      <c r="W1461" s="4"/>
      <c r="X1461" s="4"/>
      <c r="Y1461" s="4"/>
      <c r="Z1461" s="4"/>
    </row>
    <row r="1462" spans="1:26" ht="15" customHeight="1" x14ac:dyDescent="0.3">
      <c r="A1462" s="492"/>
      <c r="B1462" s="492"/>
      <c r="C1462" s="492"/>
      <c r="D1462" s="492"/>
      <c r="E1462" s="492"/>
      <c r="F1462" s="492"/>
      <c r="G1462" s="492"/>
      <c r="H1462" s="492"/>
      <c r="I1462" s="492"/>
      <c r="J1462" s="492"/>
      <c r="K1462" s="492"/>
      <c r="L1462" s="492"/>
      <c r="M1462" s="492"/>
      <c r="N1462" s="492"/>
      <c r="O1462" s="492"/>
      <c r="P1462" s="492"/>
      <c r="Q1462" s="4"/>
      <c r="R1462" s="449"/>
      <c r="S1462" s="4"/>
      <c r="T1462" s="4"/>
      <c r="U1462" s="4"/>
      <c r="V1462" s="4"/>
      <c r="W1462" s="4"/>
      <c r="X1462" s="4"/>
      <c r="Y1462" s="4"/>
      <c r="Z1462" s="4"/>
    </row>
    <row r="1463" spans="1:26" ht="15" customHeight="1" x14ac:dyDescent="0.3">
      <c r="A1463" s="492"/>
      <c r="B1463" s="492"/>
      <c r="C1463" s="492"/>
      <c r="D1463" s="492"/>
      <c r="E1463" s="492"/>
      <c r="F1463" s="492"/>
      <c r="G1463" s="492"/>
      <c r="H1463" s="492"/>
      <c r="I1463" s="492"/>
      <c r="J1463" s="492"/>
      <c r="K1463" s="492"/>
      <c r="L1463" s="492"/>
      <c r="M1463" s="492"/>
      <c r="N1463" s="492"/>
      <c r="O1463" s="492"/>
      <c r="P1463" s="492"/>
      <c r="Q1463" s="4"/>
      <c r="R1463" s="449"/>
      <c r="S1463" s="4"/>
      <c r="T1463" s="4"/>
      <c r="U1463" s="4"/>
      <c r="V1463" s="4"/>
      <c r="W1463" s="4"/>
      <c r="X1463" s="4"/>
      <c r="Y1463" s="4"/>
      <c r="Z1463" s="4"/>
    </row>
    <row r="1464" spans="1:26" ht="15" customHeight="1" x14ac:dyDescent="0.3">
      <c r="A1464" s="492"/>
      <c r="B1464" s="492"/>
      <c r="C1464" s="492"/>
      <c r="D1464" s="492"/>
      <c r="E1464" s="492"/>
      <c r="F1464" s="492"/>
      <c r="G1464" s="492"/>
      <c r="H1464" s="492"/>
      <c r="I1464" s="492"/>
      <c r="J1464" s="492"/>
      <c r="K1464" s="492"/>
      <c r="L1464" s="492"/>
      <c r="M1464" s="492"/>
      <c r="N1464" s="492"/>
      <c r="O1464" s="492"/>
      <c r="P1464" s="492"/>
      <c r="Q1464" s="4"/>
      <c r="R1464" s="449"/>
      <c r="S1464" s="4"/>
      <c r="T1464" s="4"/>
      <c r="U1464" s="4"/>
      <c r="V1464" s="4"/>
      <c r="W1464" s="4"/>
      <c r="X1464" s="4"/>
      <c r="Y1464" s="4"/>
      <c r="Z1464" s="4"/>
    </row>
    <row r="1465" spans="1:26" ht="15" customHeight="1" x14ac:dyDescent="0.3">
      <c r="A1465" s="492"/>
      <c r="B1465" s="492"/>
      <c r="C1465" s="492"/>
      <c r="D1465" s="492"/>
      <c r="E1465" s="492"/>
      <c r="F1465" s="492"/>
      <c r="G1465" s="492"/>
      <c r="H1465" s="492"/>
      <c r="I1465" s="492"/>
      <c r="J1465" s="492"/>
      <c r="K1465" s="492"/>
      <c r="L1465" s="492"/>
      <c r="M1465" s="492"/>
      <c r="N1465" s="492"/>
      <c r="O1465" s="492"/>
      <c r="P1465" s="492"/>
      <c r="Q1465" s="4"/>
      <c r="R1465" s="449"/>
      <c r="S1465" s="4"/>
      <c r="T1465" s="4"/>
      <c r="U1465" s="4"/>
      <c r="V1465" s="4"/>
      <c r="W1465" s="4"/>
      <c r="X1465" s="4"/>
      <c r="Y1465" s="4"/>
      <c r="Z1465" s="4"/>
    </row>
    <row r="1466" spans="1:26" ht="15" customHeight="1" x14ac:dyDescent="0.3">
      <c r="A1466" s="492"/>
      <c r="B1466" s="492"/>
      <c r="C1466" s="492"/>
      <c r="D1466" s="492"/>
      <c r="E1466" s="492"/>
      <c r="F1466" s="492"/>
      <c r="G1466" s="492"/>
      <c r="H1466" s="492"/>
      <c r="I1466" s="492"/>
      <c r="J1466" s="492"/>
      <c r="K1466" s="492"/>
      <c r="L1466" s="492"/>
      <c r="M1466" s="492"/>
      <c r="N1466" s="492"/>
      <c r="O1466" s="492"/>
      <c r="P1466" s="492"/>
      <c r="Q1466" s="4"/>
      <c r="R1466" s="449"/>
      <c r="S1466" s="4"/>
      <c r="T1466" s="4"/>
      <c r="U1466" s="4"/>
      <c r="V1466" s="4"/>
      <c r="W1466" s="4"/>
      <c r="X1466" s="4"/>
      <c r="Y1466" s="4"/>
      <c r="Z1466" s="4"/>
    </row>
    <row r="1467" spans="1:26" ht="15" customHeight="1" x14ac:dyDescent="0.3">
      <c r="A1467" s="492"/>
      <c r="B1467" s="492"/>
      <c r="C1467" s="492"/>
      <c r="D1467" s="492"/>
      <c r="E1467" s="492"/>
      <c r="F1467" s="492"/>
      <c r="G1467" s="492"/>
      <c r="H1467" s="492"/>
      <c r="I1467" s="492"/>
      <c r="J1467" s="492"/>
      <c r="K1467" s="492"/>
      <c r="L1467" s="492"/>
      <c r="M1467" s="492"/>
      <c r="N1467" s="492"/>
      <c r="O1467" s="492"/>
      <c r="P1467" s="492"/>
      <c r="Q1467" s="4"/>
      <c r="R1467" s="449"/>
      <c r="S1467" s="4"/>
      <c r="T1467" s="4"/>
      <c r="U1467" s="4"/>
      <c r="V1467" s="4"/>
      <c r="W1467" s="4"/>
      <c r="X1467" s="4"/>
      <c r="Y1467" s="4"/>
      <c r="Z1467" s="4"/>
    </row>
    <row r="1468" spans="1:26" ht="15" customHeight="1" x14ac:dyDescent="0.3">
      <c r="A1468" s="492"/>
      <c r="B1468" s="492"/>
      <c r="C1468" s="492"/>
      <c r="D1468" s="492"/>
      <c r="E1468" s="492"/>
      <c r="F1468" s="492"/>
      <c r="G1468" s="492"/>
      <c r="H1468" s="492"/>
      <c r="I1468" s="492"/>
      <c r="J1468" s="492"/>
      <c r="K1468" s="492"/>
      <c r="L1468" s="492"/>
      <c r="M1468" s="492"/>
      <c r="N1468" s="492"/>
      <c r="O1468" s="492"/>
      <c r="P1468" s="492"/>
      <c r="Q1468" s="4"/>
      <c r="R1468" s="449"/>
      <c r="S1468" s="4"/>
      <c r="T1468" s="4"/>
      <c r="U1468" s="4"/>
      <c r="V1468" s="4"/>
      <c r="W1468" s="4"/>
      <c r="X1468" s="4"/>
      <c r="Y1468" s="4"/>
      <c r="Z1468" s="4"/>
    </row>
    <row r="1469" spans="1:26" ht="15" customHeight="1" x14ac:dyDescent="0.3">
      <c r="A1469" s="492"/>
      <c r="B1469" s="492"/>
      <c r="C1469" s="492"/>
      <c r="D1469" s="492"/>
      <c r="E1469" s="492"/>
      <c r="F1469" s="492"/>
      <c r="G1469" s="492"/>
      <c r="H1469" s="492"/>
      <c r="I1469" s="492"/>
      <c r="J1469" s="492"/>
      <c r="K1469" s="492"/>
      <c r="L1469" s="492"/>
      <c r="M1469" s="492"/>
      <c r="N1469" s="492"/>
      <c r="O1469" s="492"/>
      <c r="P1469" s="492"/>
      <c r="Q1469" s="4"/>
      <c r="R1469" s="449"/>
      <c r="S1469" s="4"/>
      <c r="T1469" s="4"/>
      <c r="U1469" s="4"/>
      <c r="V1469" s="4"/>
      <c r="W1469" s="4"/>
      <c r="X1469" s="4"/>
      <c r="Y1469" s="4"/>
      <c r="Z1469" s="4"/>
    </row>
    <row r="1470" spans="1:26" ht="15" customHeight="1" x14ac:dyDescent="0.3">
      <c r="A1470" s="492"/>
      <c r="B1470" s="492"/>
      <c r="C1470" s="492"/>
      <c r="D1470" s="492"/>
      <c r="E1470" s="492"/>
      <c r="F1470" s="492"/>
      <c r="G1470" s="492"/>
      <c r="H1470" s="492"/>
      <c r="I1470" s="492"/>
      <c r="J1470" s="492"/>
      <c r="K1470" s="492"/>
      <c r="L1470" s="492"/>
      <c r="M1470" s="492"/>
      <c r="N1470" s="492"/>
      <c r="O1470" s="492"/>
      <c r="P1470" s="492"/>
      <c r="Q1470" s="4"/>
      <c r="R1470" s="449"/>
      <c r="S1470" s="4"/>
      <c r="T1470" s="4"/>
      <c r="U1470" s="4"/>
      <c r="V1470" s="4"/>
      <c r="W1470" s="4"/>
      <c r="X1470" s="4"/>
      <c r="Y1470" s="4"/>
      <c r="Z1470" s="4"/>
    </row>
    <row r="1471" spans="1:26" ht="15" customHeight="1" x14ac:dyDescent="0.3">
      <c r="A1471" s="492"/>
      <c r="B1471" s="492"/>
      <c r="C1471" s="492"/>
      <c r="D1471" s="492"/>
      <c r="E1471" s="492"/>
      <c r="F1471" s="492"/>
      <c r="G1471" s="492"/>
      <c r="H1471" s="492"/>
      <c r="I1471" s="492"/>
      <c r="J1471" s="492"/>
      <c r="K1471" s="492"/>
      <c r="L1471" s="492"/>
      <c r="M1471" s="492"/>
      <c r="N1471" s="492"/>
      <c r="O1471" s="492"/>
      <c r="P1471" s="492"/>
      <c r="Q1471" s="4"/>
      <c r="R1471" s="449"/>
      <c r="S1471" s="4"/>
      <c r="T1471" s="4"/>
      <c r="U1471" s="4"/>
      <c r="V1471" s="4"/>
      <c r="W1471" s="4"/>
      <c r="X1471" s="4"/>
      <c r="Y1471" s="4"/>
      <c r="Z1471" s="4"/>
    </row>
    <row r="1472" spans="1:26" ht="15" customHeight="1" x14ac:dyDescent="0.3">
      <c r="A1472" s="492"/>
      <c r="B1472" s="492"/>
      <c r="C1472" s="492"/>
      <c r="D1472" s="492"/>
      <c r="E1472" s="492"/>
      <c r="F1472" s="492"/>
      <c r="G1472" s="492"/>
      <c r="H1472" s="492"/>
      <c r="I1472" s="492"/>
      <c r="J1472" s="492"/>
      <c r="K1472" s="492"/>
      <c r="L1472" s="492"/>
      <c r="M1472" s="492"/>
      <c r="N1472" s="492"/>
      <c r="O1472" s="492"/>
      <c r="P1472" s="492"/>
      <c r="Q1472" s="4"/>
      <c r="R1472" s="449"/>
      <c r="S1472" s="4"/>
      <c r="T1472" s="4"/>
      <c r="U1472" s="4"/>
      <c r="V1472" s="4"/>
      <c r="W1472" s="4"/>
      <c r="X1472" s="4"/>
      <c r="Y1472" s="4"/>
      <c r="Z1472" s="4"/>
    </row>
    <row r="1473" spans="1:26" ht="15" customHeight="1" x14ac:dyDescent="0.3">
      <c r="A1473" s="492"/>
      <c r="B1473" s="492"/>
      <c r="C1473" s="492"/>
      <c r="D1473" s="492"/>
      <c r="E1473" s="492"/>
      <c r="F1473" s="492"/>
      <c r="G1473" s="492"/>
      <c r="H1473" s="492"/>
      <c r="I1473" s="492"/>
      <c r="J1473" s="492"/>
      <c r="K1473" s="492"/>
      <c r="L1473" s="492"/>
      <c r="M1473" s="492"/>
      <c r="N1473" s="492"/>
      <c r="O1473" s="492"/>
      <c r="P1473" s="492"/>
      <c r="Q1473" s="4"/>
      <c r="R1473" s="449"/>
      <c r="S1473" s="4"/>
      <c r="T1473" s="4"/>
      <c r="U1473" s="4"/>
      <c r="V1473" s="4"/>
      <c r="W1473" s="4"/>
      <c r="X1473" s="4"/>
      <c r="Y1473" s="4"/>
      <c r="Z1473" s="4"/>
    </row>
    <row r="1474" spans="1:26" ht="15" customHeight="1" x14ac:dyDescent="0.3">
      <c r="A1474" s="492"/>
      <c r="B1474" s="492"/>
      <c r="C1474" s="492"/>
      <c r="D1474" s="492"/>
      <c r="E1474" s="492"/>
      <c r="F1474" s="492"/>
      <c r="G1474" s="492"/>
      <c r="H1474" s="492"/>
      <c r="I1474" s="492"/>
      <c r="J1474" s="492"/>
      <c r="K1474" s="492"/>
      <c r="L1474" s="492"/>
      <c r="M1474" s="492"/>
      <c r="N1474" s="492"/>
      <c r="O1474" s="492"/>
      <c r="P1474" s="492"/>
      <c r="Q1474" s="4"/>
      <c r="R1474" s="449"/>
      <c r="S1474" s="4"/>
      <c r="T1474" s="4"/>
      <c r="U1474" s="4"/>
      <c r="V1474" s="4"/>
      <c r="W1474" s="4"/>
      <c r="X1474" s="4"/>
      <c r="Y1474" s="4"/>
      <c r="Z1474" s="4"/>
    </row>
    <row r="1475" spans="1:26" ht="15" customHeight="1" x14ac:dyDescent="0.3">
      <c r="A1475" s="492"/>
      <c r="B1475" s="492"/>
      <c r="C1475" s="492"/>
      <c r="D1475" s="492"/>
      <c r="E1475" s="492"/>
      <c r="F1475" s="492"/>
      <c r="G1475" s="492"/>
      <c r="H1475" s="492"/>
      <c r="I1475" s="492"/>
      <c r="J1475" s="492"/>
      <c r="K1475" s="492"/>
      <c r="L1475" s="492"/>
      <c r="M1475" s="492"/>
      <c r="N1475" s="492"/>
      <c r="O1475" s="492"/>
      <c r="P1475" s="492"/>
      <c r="Q1475" s="4"/>
      <c r="R1475" s="449"/>
      <c r="S1475" s="4"/>
      <c r="T1475" s="4"/>
      <c r="U1475" s="4"/>
      <c r="V1475" s="4"/>
      <c r="W1475" s="4"/>
      <c r="X1475" s="4"/>
      <c r="Y1475" s="4"/>
      <c r="Z1475" s="4"/>
    </row>
    <row r="1476" spans="1:26" ht="18.600000000000001" customHeight="1" x14ac:dyDescent="0.3">
      <c r="A1476" s="492"/>
      <c r="B1476" s="492"/>
      <c r="C1476" s="492"/>
      <c r="D1476" s="492"/>
      <c r="E1476" s="492"/>
      <c r="F1476" s="492"/>
      <c r="G1476" s="492"/>
      <c r="H1476" s="492"/>
      <c r="I1476" s="492"/>
      <c r="J1476" s="492"/>
      <c r="K1476" s="492"/>
      <c r="L1476" s="492"/>
      <c r="M1476" s="492"/>
      <c r="N1476" s="492"/>
      <c r="O1476" s="492"/>
      <c r="P1476" s="492"/>
      <c r="Q1476" s="4"/>
      <c r="R1476" s="449"/>
      <c r="S1476" s="4"/>
      <c r="T1476" s="4"/>
      <c r="U1476" s="4"/>
      <c r="V1476" s="4"/>
      <c r="W1476" s="4"/>
      <c r="X1476" s="4"/>
      <c r="Y1476" s="4"/>
      <c r="Z1476" s="4"/>
    </row>
    <row r="1477" spans="1:26" ht="15" customHeight="1" x14ac:dyDescent="0.3">
      <c r="A1477" s="492"/>
      <c r="B1477" s="492"/>
      <c r="C1477" s="492"/>
      <c r="D1477" s="492"/>
      <c r="E1477" s="492"/>
      <c r="F1477" s="492"/>
      <c r="G1477" s="492"/>
      <c r="H1477" s="492"/>
      <c r="I1477" s="492"/>
      <c r="J1477" s="492"/>
      <c r="K1477" s="492"/>
      <c r="L1477" s="492"/>
      <c r="M1477" s="492"/>
      <c r="N1477" s="492"/>
      <c r="O1477" s="492"/>
      <c r="P1477" s="492"/>
      <c r="Q1477" s="4"/>
      <c r="R1477" s="449"/>
      <c r="S1477" s="4"/>
      <c r="T1477" s="4"/>
      <c r="U1477" s="4"/>
      <c r="V1477" s="4"/>
      <c r="W1477" s="4"/>
      <c r="X1477" s="4"/>
      <c r="Y1477" s="4"/>
      <c r="Z1477" s="4"/>
    </row>
    <row r="1478" spans="1:26" ht="15" customHeight="1" x14ac:dyDescent="0.3">
      <c r="A1478" s="492"/>
      <c r="B1478" s="492"/>
      <c r="C1478" s="492"/>
      <c r="D1478" s="492"/>
      <c r="E1478" s="492"/>
      <c r="F1478" s="492"/>
      <c r="G1478" s="492"/>
      <c r="H1478" s="492"/>
      <c r="I1478" s="492"/>
      <c r="J1478" s="492"/>
      <c r="K1478" s="492"/>
      <c r="L1478" s="492"/>
      <c r="M1478" s="492"/>
      <c r="N1478" s="492"/>
      <c r="O1478" s="492"/>
      <c r="P1478" s="492"/>
      <c r="Q1478" s="4"/>
      <c r="R1478" s="449"/>
      <c r="S1478" s="4"/>
      <c r="T1478" s="4"/>
      <c r="U1478" s="4"/>
      <c r="V1478" s="4"/>
      <c r="W1478" s="4"/>
      <c r="X1478" s="4"/>
      <c r="Y1478" s="4"/>
      <c r="Z1478" s="4"/>
    </row>
    <row r="1479" spans="1:26" ht="15" customHeight="1" x14ac:dyDescent="0.3">
      <c r="A1479" s="492"/>
      <c r="B1479" s="492"/>
      <c r="C1479" s="492"/>
      <c r="D1479" s="492"/>
      <c r="E1479" s="492"/>
      <c r="F1479" s="492"/>
      <c r="G1479" s="492"/>
      <c r="H1479" s="492"/>
      <c r="I1479" s="492"/>
      <c r="J1479" s="492"/>
      <c r="K1479" s="492"/>
      <c r="L1479" s="492"/>
      <c r="M1479" s="492"/>
      <c r="N1479" s="492"/>
      <c r="O1479" s="492"/>
      <c r="P1479" s="492"/>
      <c r="Q1479" s="4"/>
      <c r="R1479" s="449"/>
      <c r="S1479" s="4"/>
      <c r="T1479" s="4"/>
      <c r="U1479" s="4"/>
      <c r="V1479" s="4"/>
      <c r="W1479" s="4"/>
      <c r="X1479" s="4"/>
      <c r="Y1479" s="4"/>
      <c r="Z1479" s="4"/>
    </row>
    <row r="1480" spans="1:26" ht="15" customHeight="1" x14ac:dyDescent="0.3">
      <c r="A1480" s="492"/>
      <c r="B1480" s="492"/>
      <c r="C1480" s="492"/>
      <c r="D1480" s="492"/>
      <c r="E1480" s="492"/>
      <c r="F1480" s="492"/>
      <c r="G1480" s="492"/>
      <c r="H1480" s="492"/>
      <c r="I1480" s="492"/>
      <c r="J1480" s="492"/>
      <c r="K1480" s="492"/>
      <c r="L1480" s="492"/>
      <c r="M1480" s="492"/>
      <c r="N1480" s="492"/>
      <c r="O1480" s="492"/>
      <c r="P1480" s="492"/>
      <c r="Q1480" s="4"/>
      <c r="R1480" s="449"/>
      <c r="S1480" s="4"/>
      <c r="T1480" s="4"/>
      <c r="U1480" s="4"/>
      <c r="V1480" s="4"/>
      <c r="W1480" s="4"/>
      <c r="X1480" s="4"/>
      <c r="Y1480" s="4"/>
      <c r="Z1480" s="4"/>
    </row>
    <row r="1481" spans="1:26" ht="15" customHeight="1" x14ac:dyDescent="0.3">
      <c r="A1481" s="492"/>
      <c r="B1481" s="492"/>
      <c r="C1481" s="492"/>
      <c r="D1481" s="492"/>
      <c r="E1481" s="492"/>
      <c r="F1481" s="492"/>
      <c r="G1481" s="492"/>
      <c r="H1481" s="492"/>
      <c r="I1481" s="492"/>
      <c r="J1481" s="492"/>
      <c r="K1481" s="492"/>
      <c r="L1481" s="492"/>
      <c r="M1481" s="492"/>
      <c r="N1481" s="492"/>
      <c r="O1481" s="492"/>
      <c r="P1481" s="492"/>
      <c r="Q1481" s="4"/>
      <c r="R1481" s="449"/>
      <c r="S1481" s="4"/>
      <c r="T1481" s="4"/>
      <c r="U1481" s="4"/>
      <c r="V1481" s="4"/>
      <c r="W1481" s="4"/>
      <c r="X1481" s="4"/>
      <c r="Y1481" s="4"/>
      <c r="Z1481" s="4"/>
    </row>
    <row r="1482" spans="1:26" ht="15" customHeight="1" x14ac:dyDescent="0.3">
      <c r="A1482" s="492"/>
      <c r="B1482" s="492"/>
      <c r="C1482" s="492"/>
      <c r="D1482" s="492"/>
      <c r="E1482" s="492"/>
      <c r="F1482" s="492"/>
      <c r="G1482" s="492"/>
      <c r="H1482" s="492"/>
      <c r="I1482" s="492"/>
      <c r="J1482" s="492"/>
      <c r="K1482" s="492"/>
      <c r="L1482" s="492"/>
      <c r="M1482" s="492"/>
      <c r="N1482" s="492"/>
      <c r="O1482" s="492"/>
      <c r="P1482" s="492"/>
      <c r="Q1482" s="4"/>
      <c r="R1482" s="449"/>
      <c r="S1482" s="4"/>
      <c r="T1482" s="4"/>
      <c r="U1482" s="4"/>
      <c r="V1482" s="4"/>
      <c r="W1482" s="4"/>
      <c r="X1482" s="4"/>
      <c r="Y1482" s="4"/>
      <c r="Z1482" s="4"/>
    </row>
    <row r="1483" spans="1:26" ht="15" customHeight="1" x14ac:dyDescent="0.3">
      <c r="A1483" s="492"/>
      <c r="B1483" s="492"/>
      <c r="C1483" s="492"/>
      <c r="D1483" s="492"/>
      <c r="E1483" s="492"/>
      <c r="F1483" s="492"/>
      <c r="G1483" s="492"/>
      <c r="H1483" s="492"/>
      <c r="I1483" s="492"/>
      <c r="J1483" s="492"/>
      <c r="K1483" s="492"/>
      <c r="L1483" s="492"/>
      <c r="M1483" s="492"/>
      <c r="N1483" s="492"/>
      <c r="O1483" s="492"/>
      <c r="P1483" s="492"/>
      <c r="Q1483" s="4"/>
      <c r="R1483" s="449"/>
      <c r="S1483" s="4"/>
      <c r="T1483" s="4"/>
      <c r="U1483" s="4"/>
      <c r="V1483" s="4"/>
      <c r="W1483" s="4"/>
      <c r="X1483" s="4"/>
      <c r="Y1483" s="4"/>
      <c r="Z1483" s="4"/>
    </row>
    <row r="1484" spans="1:26" ht="15" customHeight="1" x14ac:dyDescent="0.3">
      <c r="A1484" s="492"/>
      <c r="B1484" s="492"/>
      <c r="C1484" s="492"/>
      <c r="D1484" s="492"/>
      <c r="E1484" s="492"/>
      <c r="F1484" s="492"/>
      <c r="G1484" s="492"/>
      <c r="H1484" s="492"/>
      <c r="I1484" s="492"/>
      <c r="J1484" s="492"/>
      <c r="K1484" s="492"/>
      <c r="L1484" s="492"/>
      <c r="M1484" s="492"/>
      <c r="N1484" s="492"/>
      <c r="O1484" s="492"/>
      <c r="P1484" s="492"/>
      <c r="Q1484" s="4"/>
      <c r="R1484" s="449"/>
      <c r="S1484" s="4"/>
      <c r="T1484" s="4"/>
      <c r="U1484" s="4"/>
      <c r="V1484" s="4"/>
      <c r="W1484" s="4"/>
      <c r="X1484" s="4"/>
      <c r="Y1484" s="4"/>
      <c r="Z1484" s="4"/>
    </row>
    <row r="1485" spans="1:26" ht="15" customHeight="1" x14ac:dyDescent="0.3">
      <c r="A1485" s="492"/>
      <c r="B1485" s="492"/>
      <c r="C1485" s="492"/>
      <c r="D1485" s="492"/>
      <c r="E1485" s="492"/>
      <c r="F1485" s="492"/>
      <c r="G1485" s="492"/>
      <c r="H1485" s="492"/>
      <c r="I1485" s="492"/>
      <c r="J1485" s="492"/>
      <c r="K1485" s="492"/>
      <c r="L1485" s="492"/>
      <c r="M1485" s="492"/>
      <c r="N1485" s="492"/>
      <c r="O1485" s="492"/>
      <c r="P1485" s="492"/>
      <c r="Q1485" s="4"/>
      <c r="R1485" s="449"/>
      <c r="S1485" s="4"/>
      <c r="T1485" s="4"/>
      <c r="U1485" s="4"/>
      <c r="V1485" s="4"/>
      <c r="W1485" s="4"/>
      <c r="X1485" s="4"/>
      <c r="Y1485" s="4"/>
      <c r="Z1485" s="4"/>
    </row>
    <row r="1486" spans="1:26" ht="15" customHeight="1" x14ac:dyDescent="0.3">
      <c r="A1486" s="492"/>
      <c r="B1486" s="492"/>
      <c r="C1486" s="492"/>
      <c r="D1486" s="492"/>
      <c r="E1486" s="492"/>
      <c r="F1486" s="492"/>
      <c r="G1486" s="492"/>
      <c r="H1486" s="492"/>
      <c r="I1486" s="492"/>
      <c r="J1486" s="492"/>
      <c r="K1486" s="492"/>
      <c r="L1486" s="492"/>
      <c r="M1486" s="492"/>
      <c r="N1486" s="492"/>
      <c r="O1486" s="492"/>
      <c r="P1486" s="492"/>
      <c r="Q1486" s="4"/>
      <c r="R1486" s="449"/>
      <c r="S1486" s="4"/>
      <c r="T1486" s="4"/>
      <c r="U1486" s="4"/>
      <c r="V1486" s="4"/>
      <c r="W1486" s="4"/>
      <c r="X1486" s="4"/>
      <c r="Y1486" s="4"/>
      <c r="Z1486" s="4"/>
    </row>
    <row r="1487" spans="1:26" ht="15" customHeight="1" x14ac:dyDescent="0.3">
      <c r="A1487" s="492"/>
      <c r="B1487" s="492"/>
      <c r="C1487" s="492"/>
      <c r="D1487" s="492"/>
      <c r="E1487" s="492"/>
      <c r="F1487" s="492"/>
      <c r="G1487" s="492"/>
      <c r="H1487" s="492"/>
      <c r="I1487" s="492"/>
      <c r="J1487" s="492"/>
      <c r="K1487" s="492"/>
      <c r="L1487" s="492"/>
      <c r="M1487" s="492"/>
      <c r="N1487" s="492"/>
      <c r="O1487" s="492"/>
      <c r="P1487" s="492"/>
      <c r="Q1487" s="4"/>
      <c r="R1487" s="449"/>
      <c r="S1487" s="4"/>
      <c r="T1487" s="4"/>
      <c r="U1487" s="4"/>
      <c r="V1487" s="4"/>
      <c r="W1487" s="4"/>
      <c r="X1487" s="4"/>
      <c r="Y1487" s="4"/>
      <c r="Z1487" s="4"/>
    </row>
    <row r="1488" spans="1:26" ht="15" customHeight="1" x14ac:dyDescent="0.3">
      <c r="A1488" s="492"/>
      <c r="B1488" s="492"/>
      <c r="C1488" s="492"/>
      <c r="D1488" s="492"/>
      <c r="E1488" s="492"/>
      <c r="F1488" s="492"/>
      <c r="G1488" s="492"/>
      <c r="H1488" s="492"/>
      <c r="I1488" s="492"/>
      <c r="J1488" s="492"/>
      <c r="K1488" s="492"/>
      <c r="L1488" s="492"/>
      <c r="M1488" s="492"/>
      <c r="N1488" s="492"/>
      <c r="O1488" s="492"/>
      <c r="P1488" s="492"/>
      <c r="Q1488" s="4"/>
      <c r="R1488" s="449"/>
      <c r="S1488" s="4"/>
      <c r="T1488" s="4"/>
      <c r="U1488" s="4"/>
      <c r="V1488" s="4"/>
      <c r="W1488" s="4"/>
      <c r="X1488" s="4"/>
      <c r="Y1488" s="4"/>
      <c r="Z1488" s="4"/>
    </row>
    <row r="1489" spans="1:26" ht="15" customHeight="1" x14ac:dyDescent="0.3">
      <c r="A1489" s="492"/>
      <c r="B1489" s="492"/>
      <c r="C1489" s="492"/>
      <c r="D1489" s="492"/>
      <c r="E1489" s="492"/>
      <c r="F1489" s="492"/>
      <c r="G1489" s="492"/>
      <c r="H1489" s="492"/>
      <c r="I1489" s="492"/>
      <c r="J1489" s="492"/>
      <c r="K1489" s="492"/>
      <c r="L1489" s="492"/>
      <c r="M1489" s="492"/>
      <c r="N1489" s="492"/>
      <c r="O1489" s="492"/>
      <c r="P1489" s="492"/>
      <c r="Q1489" s="4"/>
      <c r="R1489" s="449"/>
      <c r="S1489" s="4"/>
      <c r="T1489" s="4"/>
      <c r="U1489" s="4"/>
      <c r="V1489" s="4"/>
      <c r="W1489" s="4"/>
      <c r="X1489" s="4"/>
      <c r="Y1489" s="4"/>
      <c r="Z1489" s="4"/>
    </row>
    <row r="1490" spans="1:26" ht="15" customHeight="1" x14ac:dyDescent="0.3">
      <c r="A1490" s="492"/>
      <c r="B1490" s="492"/>
      <c r="C1490" s="492"/>
      <c r="D1490" s="492"/>
      <c r="E1490" s="492"/>
      <c r="F1490" s="492"/>
      <c r="G1490" s="492"/>
      <c r="H1490" s="492"/>
      <c r="I1490" s="492"/>
      <c r="J1490" s="492"/>
      <c r="K1490" s="492"/>
      <c r="L1490" s="492"/>
      <c r="M1490" s="492"/>
      <c r="N1490" s="492"/>
      <c r="O1490" s="492"/>
      <c r="P1490" s="492"/>
      <c r="Q1490" s="4"/>
      <c r="R1490" s="449"/>
      <c r="S1490" s="4"/>
      <c r="T1490" s="4"/>
      <c r="U1490" s="4"/>
      <c r="V1490" s="4"/>
      <c r="W1490" s="4"/>
      <c r="X1490" s="4"/>
      <c r="Y1490" s="4"/>
      <c r="Z1490" s="4"/>
    </row>
    <row r="1491" spans="1:26" ht="15" customHeight="1" x14ac:dyDescent="0.3">
      <c r="A1491" s="492"/>
      <c r="B1491" s="492"/>
      <c r="C1491" s="492"/>
      <c r="D1491" s="492"/>
      <c r="E1491" s="492"/>
      <c r="F1491" s="492"/>
      <c r="G1491" s="492"/>
      <c r="H1491" s="492"/>
      <c r="I1491" s="492"/>
      <c r="J1491" s="492"/>
      <c r="K1491" s="492"/>
      <c r="L1491" s="492"/>
      <c r="M1491" s="492"/>
      <c r="N1491" s="492"/>
      <c r="O1491" s="492"/>
      <c r="P1491" s="492"/>
      <c r="Q1491" s="4"/>
      <c r="R1491" s="449"/>
      <c r="S1491" s="4"/>
      <c r="T1491" s="4"/>
      <c r="U1491" s="4"/>
      <c r="V1491" s="4"/>
      <c r="W1491" s="4"/>
      <c r="X1491" s="4"/>
      <c r="Y1491" s="4"/>
      <c r="Z1491" s="4"/>
    </row>
    <row r="1492" spans="1:26" ht="15" customHeight="1" x14ac:dyDescent="0.3">
      <c r="A1492" s="492"/>
      <c r="B1492" s="492"/>
      <c r="C1492" s="492"/>
      <c r="D1492" s="492"/>
      <c r="E1492" s="492"/>
      <c r="F1492" s="492"/>
      <c r="G1492" s="492"/>
      <c r="H1492" s="492"/>
      <c r="I1492" s="492"/>
      <c r="J1492" s="492"/>
      <c r="K1492" s="492"/>
      <c r="L1492" s="492"/>
      <c r="M1492" s="492"/>
      <c r="N1492" s="492"/>
      <c r="O1492" s="492"/>
      <c r="P1492" s="492"/>
      <c r="Q1492" s="4"/>
      <c r="R1492" s="449"/>
      <c r="S1492" s="4"/>
      <c r="T1492" s="4"/>
      <c r="U1492" s="4"/>
      <c r="V1492" s="4"/>
      <c r="W1492" s="4"/>
      <c r="X1492" s="4"/>
      <c r="Y1492" s="4"/>
      <c r="Z1492" s="4"/>
    </row>
    <row r="1493" spans="1:26" ht="15" customHeight="1" x14ac:dyDescent="0.3">
      <c r="A1493" s="492"/>
      <c r="B1493" s="492"/>
      <c r="C1493" s="492"/>
      <c r="D1493" s="492"/>
      <c r="E1493" s="492"/>
      <c r="F1493" s="492"/>
      <c r="G1493" s="492"/>
      <c r="H1493" s="492"/>
      <c r="I1493" s="492"/>
      <c r="J1493" s="492"/>
      <c r="K1493" s="492"/>
      <c r="L1493" s="492"/>
      <c r="M1493" s="492"/>
      <c r="N1493" s="492"/>
      <c r="O1493" s="492"/>
      <c r="P1493" s="492"/>
      <c r="Q1493" s="4"/>
      <c r="R1493" s="449"/>
      <c r="S1493" s="4"/>
      <c r="T1493" s="4"/>
      <c r="U1493" s="4"/>
      <c r="V1493" s="4"/>
      <c r="W1493" s="4"/>
      <c r="X1493" s="4"/>
      <c r="Y1493" s="4"/>
      <c r="Z1493" s="4"/>
    </row>
    <row r="1494" spans="1:26" ht="15" customHeight="1" x14ac:dyDescent="0.3">
      <c r="A1494" s="492"/>
      <c r="B1494" s="492"/>
      <c r="C1494" s="492"/>
      <c r="D1494" s="492"/>
      <c r="E1494" s="492"/>
      <c r="F1494" s="492"/>
      <c r="G1494" s="492"/>
      <c r="H1494" s="492"/>
      <c r="I1494" s="492"/>
      <c r="J1494" s="492"/>
      <c r="K1494" s="492"/>
      <c r="L1494" s="492"/>
      <c r="M1494" s="492"/>
      <c r="N1494" s="492"/>
      <c r="O1494" s="492"/>
      <c r="P1494" s="492"/>
      <c r="Q1494" s="4"/>
      <c r="R1494" s="449"/>
      <c r="S1494" s="4"/>
      <c r="T1494" s="4"/>
      <c r="U1494" s="4"/>
      <c r="V1494" s="4"/>
      <c r="W1494" s="4"/>
      <c r="X1494" s="4"/>
      <c r="Y1494" s="4"/>
      <c r="Z1494" s="4"/>
    </row>
    <row r="1495" spans="1:26" ht="15" customHeight="1" x14ac:dyDescent="0.3">
      <c r="A1495" s="492"/>
      <c r="B1495" s="492"/>
      <c r="C1495" s="492"/>
      <c r="D1495" s="492"/>
      <c r="E1495" s="492"/>
      <c r="F1495" s="492"/>
      <c r="G1495" s="492"/>
      <c r="H1495" s="492"/>
      <c r="I1495" s="492"/>
      <c r="J1495" s="492"/>
      <c r="K1495" s="492"/>
      <c r="L1495" s="492"/>
      <c r="M1495" s="492"/>
      <c r="N1495" s="492"/>
      <c r="O1495" s="492"/>
      <c r="P1495" s="492"/>
      <c r="Q1495" s="4"/>
      <c r="R1495" s="449"/>
      <c r="S1495" s="4"/>
      <c r="T1495" s="4"/>
      <c r="U1495" s="4"/>
      <c r="V1495" s="4"/>
      <c r="W1495" s="4"/>
      <c r="X1495" s="4"/>
      <c r="Y1495" s="4"/>
      <c r="Z1495" s="4"/>
    </row>
    <row r="1496" spans="1:26" ht="15" customHeight="1" x14ac:dyDescent="0.3">
      <c r="A1496" s="492"/>
      <c r="B1496" s="492"/>
      <c r="C1496" s="492"/>
      <c r="D1496" s="492"/>
      <c r="E1496" s="492"/>
      <c r="F1496" s="492"/>
      <c r="G1496" s="492"/>
      <c r="H1496" s="492"/>
      <c r="I1496" s="492"/>
      <c r="J1496" s="492"/>
      <c r="K1496" s="492"/>
      <c r="L1496" s="492"/>
      <c r="M1496" s="492"/>
      <c r="N1496" s="492"/>
      <c r="O1496" s="492"/>
      <c r="P1496" s="492"/>
      <c r="Q1496" s="4"/>
      <c r="R1496" s="449"/>
      <c r="S1496" s="4"/>
      <c r="T1496" s="4"/>
      <c r="U1496" s="4"/>
      <c r="V1496" s="4"/>
      <c r="W1496" s="4"/>
      <c r="X1496" s="4"/>
      <c r="Y1496" s="4"/>
      <c r="Z1496" s="4"/>
    </row>
    <row r="1497" spans="1:26" ht="15" customHeight="1" x14ac:dyDescent="0.3">
      <c r="A1497" s="492"/>
      <c r="B1497" s="492"/>
      <c r="C1497" s="492"/>
      <c r="D1497" s="492"/>
      <c r="E1497" s="492"/>
      <c r="F1497" s="492"/>
      <c r="G1497" s="492"/>
      <c r="H1497" s="492"/>
      <c r="I1497" s="492"/>
      <c r="J1497" s="492"/>
      <c r="K1497" s="492"/>
      <c r="L1497" s="492"/>
      <c r="M1497" s="492"/>
      <c r="N1497" s="492"/>
      <c r="O1497" s="492"/>
      <c r="P1497" s="492"/>
      <c r="Q1497" s="4"/>
      <c r="R1497" s="449"/>
      <c r="S1497" s="4"/>
      <c r="T1497" s="4"/>
      <c r="U1497" s="4"/>
      <c r="V1497" s="4"/>
      <c r="W1497" s="4"/>
      <c r="X1497" s="4"/>
      <c r="Y1497" s="4"/>
      <c r="Z1497" s="4"/>
    </row>
    <row r="1498" spans="1:26" ht="15" customHeight="1" x14ac:dyDescent="0.3">
      <c r="A1498" s="492"/>
      <c r="B1498" s="492"/>
      <c r="C1498" s="492"/>
      <c r="D1498" s="492"/>
      <c r="E1498" s="492"/>
      <c r="F1498" s="492"/>
      <c r="G1498" s="492"/>
      <c r="H1498" s="492"/>
      <c r="I1498" s="492"/>
      <c r="J1498" s="492"/>
      <c r="K1498" s="492"/>
      <c r="L1498" s="492"/>
      <c r="M1498" s="492"/>
      <c r="N1498" s="492"/>
      <c r="O1498" s="492"/>
      <c r="P1498" s="492"/>
      <c r="Q1498" s="4"/>
      <c r="R1498" s="449"/>
      <c r="S1498" s="4"/>
      <c r="T1498" s="4"/>
      <c r="U1498" s="4"/>
      <c r="V1498" s="4"/>
      <c r="W1498" s="4"/>
      <c r="X1498" s="4"/>
      <c r="Y1498" s="4"/>
      <c r="Z1498" s="4"/>
    </row>
    <row r="1499" spans="1:26" ht="15" customHeight="1" x14ac:dyDescent="0.3">
      <c r="A1499" s="492"/>
      <c r="B1499" s="492"/>
      <c r="C1499" s="492"/>
      <c r="D1499" s="492"/>
      <c r="E1499" s="492"/>
      <c r="F1499" s="492"/>
      <c r="G1499" s="492"/>
      <c r="H1499" s="492"/>
      <c r="I1499" s="492"/>
      <c r="J1499" s="492"/>
      <c r="K1499" s="492"/>
      <c r="L1499" s="492"/>
      <c r="M1499" s="492"/>
      <c r="N1499" s="492"/>
      <c r="O1499" s="492"/>
      <c r="P1499" s="492"/>
      <c r="Q1499" s="4"/>
      <c r="R1499" s="449"/>
      <c r="S1499" s="4"/>
      <c r="T1499" s="4"/>
      <c r="U1499" s="4"/>
      <c r="V1499" s="4"/>
      <c r="W1499" s="4"/>
      <c r="X1499" s="4"/>
      <c r="Y1499" s="4"/>
      <c r="Z1499" s="4"/>
    </row>
    <row r="1500" spans="1:26" ht="15" customHeight="1" x14ac:dyDescent="0.3">
      <c r="A1500" s="492"/>
      <c r="B1500" s="492"/>
      <c r="C1500" s="492"/>
      <c r="D1500" s="492"/>
      <c r="E1500" s="492"/>
      <c r="F1500" s="492"/>
      <c r="G1500" s="492"/>
      <c r="H1500" s="492"/>
      <c r="I1500" s="492"/>
      <c r="J1500" s="492"/>
      <c r="K1500" s="492"/>
      <c r="L1500" s="492"/>
      <c r="M1500" s="492"/>
      <c r="N1500" s="492"/>
      <c r="O1500" s="492"/>
      <c r="P1500" s="492"/>
      <c r="Q1500" s="4"/>
      <c r="R1500" s="449"/>
      <c r="S1500" s="4"/>
      <c r="T1500" s="4"/>
      <c r="U1500" s="4"/>
      <c r="V1500" s="4"/>
      <c r="W1500" s="4"/>
      <c r="X1500" s="4"/>
      <c r="Y1500" s="4"/>
      <c r="Z1500" s="4"/>
    </row>
    <row r="1501" spans="1:26" ht="15" customHeight="1" x14ac:dyDescent="0.3">
      <c r="A1501" s="492"/>
      <c r="B1501" s="492"/>
      <c r="C1501" s="492"/>
      <c r="D1501" s="492"/>
      <c r="E1501" s="492"/>
      <c r="F1501" s="492"/>
      <c r="G1501" s="492"/>
      <c r="H1501" s="492"/>
      <c r="I1501" s="492"/>
      <c r="J1501" s="492"/>
      <c r="K1501" s="492"/>
      <c r="L1501" s="492"/>
      <c r="M1501" s="492"/>
      <c r="N1501" s="492"/>
      <c r="O1501" s="492"/>
      <c r="P1501" s="492"/>
      <c r="Q1501" s="4"/>
      <c r="R1501" s="449"/>
      <c r="S1501" s="4"/>
      <c r="T1501" s="4"/>
      <c r="U1501" s="4"/>
      <c r="V1501" s="4"/>
      <c r="W1501" s="4"/>
      <c r="X1501" s="4"/>
      <c r="Y1501" s="4"/>
      <c r="Z1501" s="4"/>
    </row>
    <row r="1502" spans="1:26" ht="15" customHeight="1" x14ac:dyDescent="0.3">
      <c r="A1502" s="492"/>
      <c r="B1502" s="492"/>
      <c r="C1502" s="492"/>
      <c r="D1502" s="492"/>
      <c r="E1502" s="492"/>
      <c r="F1502" s="492"/>
      <c r="G1502" s="492"/>
      <c r="H1502" s="492"/>
      <c r="I1502" s="492"/>
      <c r="J1502" s="492"/>
      <c r="K1502" s="492"/>
      <c r="L1502" s="492"/>
      <c r="M1502" s="492"/>
      <c r="N1502" s="492"/>
      <c r="O1502" s="492"/>
      <c r="P1502" s="492"/>
      <c r="Q1502" s="4"/>
      <c r="R1502" s="449"/>
      <c r="S1502" s="4"/>
      <c r="T1502" s="4"/>
      <c r="U1502" s="4"/>
      <c r="V1502" s="4"/>
      <c r="W1502" s="4"/>
      <c r="X1502" s="4"/>
      <c r="Y1502" s="4"/>
      <c r="Z1502" s="4"/>
    </row>
    <row r="1503" spans="1:26" ht="15" customHeight="1" x14ac:dyDescent="0.3">
      <c r="A1503" s="492"/>
      <c r="B1503" s="492"/>
      <c r="C1503" s="492"/>
      <c r="D1503" s="492"/>
      <c r="E1503" s="492"/>
      <c r="F1503" s="492"/>
      <c r="G1503" s="492"/>
      <c r="H1503" s="492"/>
      <c r="I1503" s="492"/>
      <c r="J1503" s="492"/>
      <c r="K1503" s="492"/>
      <c r="L1503" s="492"/>
      <c r="M1503" s="492"/>
      <c r="N1503" s="492"/>
      <c r="O1503" s="492"/>
      <c r="P1503" s="492"/>
      <c r="Q1503" s="4"/>
      <c r="R1503" s="449"/>
      <c r="S1503" s="4"/>
      <c r="T1503" s="4"/>
      <c r="U1503" s="4"/>
      <c r="V1503" s="4"/>
      <c r="W1503" s="4"/>
      <c r="X1503" s="4"/>
      <c r="Y1503" s="4"/>
      <c r="Z1503" s="4"/>
    </row>
    <row r="1504" spans="1:26" ht="15" customHeight="1" x14ac:dyDescent="0.3">
      <c r="A1504" s="492"/>
      <c r="B1504" s="492"/>
      <c r="C1504" s="492"/>
      <c r="D1504" s="492"/>
      <c r="E1504" s="492"/>
      <c r="F1504" s="492"/>
      <c r="G1504" s="492"/>
      <c r="H1504" s="492"/>
      <c r="I1504" s="492"/>
      <c r="J1504" s="492"/>
      <c r="K1504" s="492"/>
      <c r="L1504" s="492"/>
      <c r="M1504" s="492"/>
      <c r="N1504" s="492"/>
      <c r="O1504" s="492"/>
      <c r="P1504" s="492"/>
      <c r="Q1504" s="4"/>
      <c r="R1504" s="449"/>
      <c r="S1504" s="4"/>
      <c r="T1504" s="4"/>
      <c r="U1504" s="4"/>
      <c r="V1504" s="4"/>
      <c r="W1504" s="4"/>
      <c r="X1504" s="4"/>
      <c r="Y1504" s="4"/>
      <c r="Z1504" s="4"/>
    </row>
    <row r="1505" spans="1:26" ht="15" customHeight="1" x14ac:dyDescent="0.3">
      <c r="A1505" s="492"/>
      <c r="B1505" s="492"/>
      <c r="C1505" s="492"/>
      <c r="D1505" s="492"/>
      <c r="E1505" s="492"/>
      <c r="F1505" s="492"/>
      <c r="G1505" s="492"/>
      <c r="H1505" s="492"/>
      <c r="I1505" s="492"/>
      <c r="J1505" s="492"/>
      <c r="K1505" s="492"/>
      <c r="L1505" s="492"/>
      <c r="M1505" s="492"/>
      <c r="N1505" s="492"/>
      <c r="O1505" s="492"/>
      <c r="P1505" s="492"/>
      <c r="Q1505" s="4"/>
      <c r="R1505" s="449"/>
      <c r="S1505" s="4"/>
      <c r="T1505" s="4"/>
      <c r="U1505" s="4"/>
      <c r="V1505" s="4"/>
      <c r="W1505" s="4"/>
      <c r="X1505" s="4"/>
      <c r="Y1505" s="4"/>
      <c r="Z1505" s="4"/>
    </row>
    <row r="1506" spans="1:26" ht="15" customHeight="1" x14ac:dyDescent="0.3">
      <c r="A1506" s="492"/>
      <c r="B1506" s="492"/>
      <c r="C1506" s="492"/>
      <c r="D1506" s="492"/>
      <c r="E1506" s="492"/>
      <c r="F1506" s="492"/>
      <c r="G1506" s="492"/>
      <c r="H1506" s="492"/>
      <c r="I1506" s="492"/>
      <c r="J1506" s="492"/>
      <c r="K1506" s="492"/>
      <c r="L1506" s="492"/>
      <c r="M1506" s="492"/>
      <c r="N1506" s="492"/>
      <c r="O1506" s="492"/>
      <c r="P1506" s="492"/>
      <c r="Q1506" s="4"/>
      <c r="R1506" s="449"/>
      <c r="S1506" s="4"/>
      <c r="T1506" s="4"/>
      <c r="U1506" s="4"/>
      <c r="V1506" s="4"/>
      <c r="W1506" s="4"/>
      <c r="X1506" s="4"/>
      <c r="Y1506" s="4"/>
      <c r="Z1506" s="4"/>
    </row>
    <row r="1507" spans="1:26" ht="15" customHeight="1" x14ac:dyDescent="0.3">
      <c r="A1507" s="492"/>
      <c r="B1507" s="492"/>
      <c r="C1507" s="492"/>
      <c r="D1507" s="492"/>
      <c r="E1507" s="492"/>
      <c r="F1507" s="492"/>
      <c r="G1507" s="492"/>
      <c r="H1507" s="492"/>
      <c r="I1507" s="492"/>
      <c r="J1507" s="492"/>
      <c r="K1507" s="492"/>
      <c r="L1507" s="492"/>
      <c r="M1507" s="492"/>
      <c r="N1507" s="492"/>
      <c r="O1507" s="492"/>
      <c r="P1507" s="492"/>
      <c r="Q1507" s="4"/>
      <c r="R1507" s="449"/>
      <c r="S1507" s="4"/>
      <c r="T1507" s="4"/>
      <c r="U1507" s="4"/>
      <c r="V1507" s="4"/>
      <c r="W1507" s="4"/>
      <c r="X1507" s="4"/>
      <c r="Y1507" s="4"/>
      <c r="Z1507" s="4"/>
    </row>
    <row r="1508" spans="1:26" ht="15" customHeight="1" x14ac:dyDescent="0.3">
      <c r="A1508" s="492"/>
      <c r="B1508" s="492"/>
      <c r="C1508" s="492"/>
      <c r="D1508" s="492"/>
      <c r="E1508" s="492"/>
      <c r="F1508" s="492"/>
      <c r="G1508" s="492"/>
      <c r="H1508" s="492"/>
      <c r="I1508" s="492"/>
      <c r="J1508" s="492"/>
      <c r="K1508" s="492"/>
      <c r="L1508" s="492"/>
      <c r="M1508" s="492"/>
      <c r="N1508" s="492"/>
      <c r="O1508" s="492"/>
      <c r="P1508" s="492"/>
      <c r="Q1508" s="4"/>
      <c r="R1508" s="449"/>
      <c r="S1508" s="4"/>
      <c r="T1508" s="4"/>
      <c r="U1508" s="4"/>
      <c r="V1508" s="4"/>
      <c r="W1508" s="4"/>
      <c r="X1508" s="4"/>
      <c r="Y1508" s="4"/>
      <c r="Z1508" s="4"/>
    </row>
    <row r="1509" spans="1:26" ht="15" customHeight="1" x14ac:dyDescent="0.3">
      <c r="A1509" s="492"/>
      <c r="B1509" s="492"/>
      <c r="C1509" s="492"/>
      <c r="D1509" s="492"/>
      <c r="E1509" s="492"/>
      <c r="F1509" s="492"/>
      <c r="G1509" s="492"/>
      <c r="H1509" s="492"/>
      <c r="I1509" s="492"/>
      <c r="J1509" s="492"/>
      <c r="K1509" s="492"/>
      <c r="L1509" s="492"/>
      <c r="M1509" s="492"/>
      <c r="N1509" s="492"/>
      <c r="O1509" s="492"/>
      <c r="P1509" s="492"/>
      <c r="Q1509" s="4"/>
      <c r="R1509" s="449"/>
      <c r="S1509" s="4"/>
      <c r="T1509" s="4"/>
      <c r="U1509" s="4"/>
      <c r="V1509" s="4"/>
      <c r="W1509" s="4"/>
      <c r="X1509" s="4"/>
      <c r="Y1509" s="4"/>
      <c r="Z1509" s="4"/>
    </row>
    <row r="1510" spans="1:26" ht="15" customHeight="1" x14ac:dyDescent="0.3">
      <c r="A1510" s="492"/>
      <c r="B1510" s="492"/>
      <c r="C1510" s="492"/>
      <c r="D1510" s="492"/>
      <c r="E1510" s="492"/>
      <c r="F1510" s="492"/>
      <c r="G1510" s="492"/>
      <c r="H1510" s="492"/>
      <c r="I1510" s="492"/>
      <c r="J1510" s="492"/>
      <c r="K1510" s="492"/>
      <c r="L1510" s="492"/>
      <c r="M1510" s="492"/>
      <c r="N1510" s="492"/>
      <c r="O1510" s="492"/>
      <c r="P1510" s="492"/>
      <c r="Q1510" s="4"/>
      <c r="R1510" s="449"/>
      <c r="S1510" s="4"/>
      <c r="T1510" s="4"/>
      <c r="U1510" s="4"/>
      <c r="V1510" s="4"/>
      <c r="W1510" s="4"/>
      <c r="X1510" s="4"/>
      <c r="Y1510" s="4"/>
      <c r="Z1510" s="4"/>
    </row>
    <row r="1511" spans="1:26" ht="15" customHeight="1" x14ac:dyDescent="0.3">
      <c r="A1511" s="492"/>
      <c r="B1511" s="492"/>
      <c r="C1511" s="492"/>
      <c r="D1511" s="492"/>
      <c r="E1511" s="492"/>
      <c r="F1511" s="492"/>
      <c r="G1511" s="492"/>
      <c r="H1511" s="492"/>
      <c r="I1511" s="492"/>
      <c r="J1511" s="492"/>
      <c r="K1511" s="492"/>
      <c r="L1511" s="492"/>
      <c r="M1511" s="492"/>
      <c r="N1511" s="492"/>
      <c r="O1511" s="492"/>
      <c r="P1511" s="492"/>
      <c r="Q1511" s="4"/>
      <c r="R1511" s="449"/>
      <c r="S1511" s="4"/>
      <c r="T1511" s="4"/>
      <c r="U1511" s="4"/>
      <c r="V1511" s="4"/>
      <c r="W1511" s="4"/>
      <c r="X1511" s="4"/>
      <c r="Y1511" s="4"/>
      <c r="Z1511" s="4"/>
    </row>
    <row r="1512" spans="1:26" ht="15" customHeight="1" x14ac:dyDescent="0.3">
      <c r="A1512" s="492"/>
      <c r="B1512" s="492"/>
      <c r="C1512" s="492"/>
      <c r="D1512" s="492"/>
      <c r="E1512" s="492"/>
      <c r="F1512" s="492"/>
      <c r="G1512" s="492"/>
      <c r="H1512" s="492"/>
      <c r="I1512" s="492"/>
      <c r="J1512" s="492"/>
      <c r="K1512" s="492"/>
      <c r="L1512" s="492"/>
      <c r="M1512" s="492"/>
      <c r="N1512" s="492"/>
      <c r="O1512" s="492"/>
      <c r="P1512" s="492"/>
      <c r="Q1512" s="4"/>
      <c r="R1512" s="449"/>
      <c r="S1512" s="4"/>
      <c r="T1512" s="4"/>
      <c r="U1512" s="4"/>
      <c r="V1512" s="4"/>
      <c r="W1512" s="4"/>
      <c r="X1512" s="4"/>
      <c r="Y1512" s="4"/>
      <c r="Z1512" s="4"/>
    </row>
    <row r="1513" spans="1:26" ht="15" customHeight="1" x14ac:dyDescent="0.3">
      <c r="A1513" s="492"/>
      <c r="B1513" s="492"/>
      <c r="C1513" s="492"/>
      <c r="D1513" s="492"/>
      <c r="E1513" s="492"/>
      <c r="F1513" s="492"/>
      <c r="G1513" s="492"/>
      <c r="H1513" s="492"/>
      <c r="I1513" s="492"/>
      <c r="J1513" s="492"/>
      <c r="K1513" s="492"/>
      <c r="L1513" s="492"/>
      <c r="M1513" s="492"/>
      <c r="N1513" s="492"/>
      <c r="O1513" s="492"/>
      <c r="P1513" s="492"/>
      <c r="Q1513" s="4"/>
      <c r="R1513" s="449"/>
      <c r="S1513" s="4"/>
      <c r="T1513" s="4"/>
      <c r="U1513" s="4"/>
      <c r="V1513" s="4"/>
      <c r="W1513" s="4"/>
      <c r="X1513" s="4"/>
      <c r="Y1513" s="4"/>
      <c r="Z1513" s="4"/>
    </row>
    <row r="1514" spans="1:26" ht="15" customHeight="1" x14ac:dyDescent="0.3">
      <c r="A1514" s="492"/>
      <c r="B1514" s="492"/>
      <c r="C1514" s="492"/>
      <c r="D1514" s="492"/>
      <c r="E1514" s="492"/>
      <c r="F1514" s="492"/>
      <c r="G1514" s="492"/>
      <c r="H1514" s="492"/>
      <c r="I1514" s="492"/>
      <c r="J1514" s="492"/>
      <c r="K1514" s="492"/>
      <c r="L1514" s="492"/>
      <c r="M1514" s="492"/>
      <c r="N1514" s="492"/>
      <c r="O1514" s="492"/>
      <c r="P1514" s="492"/>
      <c r="Q1514" s="4"/>
      <c r="R1514" s="449"/>
      <c r="S1514" s="4"/>
      <c r="T1514" s="4"/>
      <c r="U1514" s="4"/>
      <c r="V1514" s="4"/>
      <c r="W1514" s="4"/>
      <c r="X1514" s="4"/>
      <c r="Y1514" s="4"/>
      <c r="Z1514" s="4"/>
    </row>
    <row r="1515" spans="1:26" ht="15" customHeight="1" x14ac:dyDescent="0.3">
      <c r="A1515" s="492"/>
      <c r="B1515" s="492"/>
      <c r="C1515" s="492"/>
      <c r="D1515" s="492"/>
      <c r="E1515" s="492"/>
      <c r="F1515" s="492"/>
      <c r="G1515" s="492"/>
      <c r="H1515" s="492"/>
      <c r="I1515" s="492"/>
      <c r="J1515" s="492"/>
      <c r="K1515" s="492"/>
      <c r="L1515" s="492"/>
      <c r="M1515" s="492"/>
      <c r="N1515" s="492"/>
      <c r="O1515" s="492"/>
      <c r="P1515" s="492"/>
      <c r="Q1515" s="4"/>
      <c r="R1515" s="449"/>
      <c r="S1515" s="4"/>
      <c r="T1515" s="4"/>
      <c r="U1515" s="4"/>
      <c r="V1515" s="4"/>
      <c r="W1515" s="4"/>
      <c r="X1515" s="4"/>
      <c r="Y1515" s="4"/>
      <c r="Z1515" s="4"/>
    </row>
    <row r="1516" spans="1:26" ht="15" customHeight="1" x14ac:dyDescent="0.3">
      <c r="A1516" s="492"/>
      <c r="B1516" s="492"/>
      <c r="C1516" s="492"/>
      <c r="D1516" s="492"/>
      <c r="E1516" s="492"/>
      <c r="F1516" s="492"/>
      <c r="G1516" s="492"/>
      <c r="H1516" s="492"/>
      <c r="I1516" s="492"/>
      <c r="J1516" s="492"/>
      <c r="K1516" s="492"/>
      <c r="L1516" s="492"/>
      <c r="M1516" s="492"/>
      <c r="N1516" s="492"/>
      <c r="O1516" s="492"/>
      <c r="P1516" s="492"/>
      <c r="Q1516" s="4"/>
      <c r="R1516" s="449"/>
      <c r="S1516" s="4"/>
      <c r="T1516" s="4"/>
      <c r="U1516" s="4"/>
      <c r="V1516" s="4"/>
      <c r="W1516" s="4"/>
      <c r="X1516" s="4"/>
      <c r="Y1516" s="4"/>
      <c r="Z1516" s="4"/>
    </row>
    <row r="1517" spans="1:26" ht="15" customHeight="1" x14ac:dyDescent="0.3">
      <c r="A1517" s="492"/>
      <c r="B1517" s="492"/>
      <c r="C1517" s="492"/>
      <c r="D1517" s="492"/>
      <c r="E1517" s="492"/>
      <c r="F1517" s="492"/>
      <c r="G1517" s="492"/>
      <c r="H1517" s="492"/>
      <c r="I1517" s="492"/>
      <c r="J1517" s="492"/>
      <c r="K1517" s="492"/>
      <c r="L1517" s="492"/>
      <c r="M1517" s="492"/>
      <c r="N1517" s="492"/>
      <c r="O1517" s="492"/>
      <c r="P1517" s="492"/>
      <c r="Q1517" s="4"/>
      <c r="R1517" s="449"/>
      <c r="S1517" s="4"/>
      <c r="T1517" s="4"/>
      <c r="U1517" s="4"/>
      <c r="V1517" s="4"/>
      <c r="W1517" s="4"/>
      <c r="X1517" s="4"/>
      <c r="Y1517" s="4"/>
      <c r="Z1517" s="4"/>
    </row>
    <row r="1518" spans="1:26" ht="15" customHeight="1" x14ac:dyDescent="0.3">
      <c r="A1518" s="492"/>
      <c r="B1518" s="492"/>
      <c r="C1518" s="492"/>
      <c r="D1518" s="492"/>
      <c r="E1518" s="492"/>
      <c r="F1518" s="492"/>
      <c r="G1518" s="492"/>
      <c r="H1518" s="492"/>
      <c r="I1518" s="492"/>
      <c r="J1518" s="492"/>
      <c r="K1518" s="492"/>
      <c r="L1518" s="492"/>
      <c r="M1518" s="492"/>
      <c r="N1518" s="492"/>
      <c r="O1518" s="492"/>
      <c r="P1518" s="492"/>
      <c r="Q1518" s="4"/>
      <c r="R1518" s="449"/>
      <c r="S1518" s="4"/>
      <c r="T1518" s="4"/>
      <c r="U1518" s="4"/>
      <c r="V1518" s="4"/>
      <c r="W1518" s="4"/>
      <c r="X1518" s="4"/>
      <c r="Y1518" s="4"/>
      <c r="Z1518" s="4"/>
    </row>
    <row r="1519" spans="1:26" ht="15" customHeight="1" x14ac:dyDescent="0.3">
      <c r="A1519" s="492"/>
      <c r="B1519" s="492"/>
      <c r="C1519" s="492"/>
      <c r="D1519" s="492"/>
      <c r="E1519" s="492"/>
      <c r="F1519" s="492"/>
      <c r="G1519" s="492"/>
      <c r="H1519" s="492"/>
      <c r="I1519" s="492"/>
      <c r="J1519" s="492"/>
      <c r="K1519" s="492"/>
      <c r="L1519" s="492"/>
      <c r="M1519" s="492"/>
      <c r="N1519" s="492"/>
      <c r="O1519" s="492"/>
      <c r="P1519" s="492"/>
      <c r="Q1519" s="4"/>
      <c r="R1519" s="449"/>
      <c r="S1519" s="4"/>
      <c r="T1519" s="4"/>
      <c r="U1519" s="4"/>
      <c r="V1519" s="4"/>
      <c r="W1519" s="4"/>
      <c r="X1519" s="4"/>
      <c r="Y1519" s="4"/>
      <c r="Z1519" s="4"/>
    </row>
    <row r="1520" spans="1:26" ht="15" customHeight="1" x14ac:dyDescent="0.3">
      <c r="A1520" s="492"/>
      <c r="B1520" s="492"/>
      <c r="C1520" s="492"/>
      <c r="D1520" s="492"/>
      <c r="E1520" s="492"/>
      <c r="F1520" s="492"/>
      <c r="G1520" s="492"/>
      <c r="H1520" s="492"/>
      <c r="I1520" s="492"/>
      <c r="J1520" s="492"/>
      <c r="K1520" s="492"/>
      <c r="L1520" s="492"/>
      <c r="M1520" s="492"/>
      <c r="N1520" s="492"/>
      <c r="O1520" s="492"/>
      <c r="P1520" s="492"/>
      <c r="Q1520" s="4"/>
      <c r="R1520" s="449"/>
      <c r="S1520" s="4"/>
      <c r="T1520" s="4"/>
      <c r="U1520" s="4"/>
      <c r="V1520" s="4"/>
      <c r="W1520" s="4"/>
      <c r="X1520" s="4"/>
      <c r="Y1520" s="4"/>
      <c r="Z1520" s="4"/>
    </row>
    <row r="1521" spans="1:26" ht="15" customHeight="1" x14ac:dyDescent="0.3">
      <c r="A1521" s="492"/>
      <c r="B1521" s="492"/>
      <c r="C1521" s="492"/>
      <c r="D1521" s="492"/>
      <c r="E1521" s="492"/>
      <c r="F1521" s="492"/>
      <c r="G1521" s="492"/>
      <c r="H1521" s="492"/>
      <c r="I1521" s="492"/>
      <c r="J1521" s="492"/>
      <c r="K1521" s="492"/>
      <c r="L1521" s="492"/>
      <c r="M1521" s="492"/>
      <c r="N1521" s="492"/>
      <c r="O1521" s="492"/>
      <c r="P1521" s="492"/>
      <c r="Q1521" s="4"/>
      <c r="R1521" s="449"/>
      <c r="S1521" s="4"/>
      <c r="T1521" s="4"/>
      <c r="U1521" s="4"/>
      <c r="V1521" s="4"/>
      <c r="W1521" s="4"/>
      <c r="X1521" s="4"/>
      <c r="Y1521" s="4"/>
      <c r="Z1521" s="4"/>
    </row>
    <row r="1522" spans="1:26" ht="15" customHeight="1" x14ac:dyDescent="0.3">
      <c r="A1522" s="492"/>
      <c r="B1522" s="492"/>
      <c r="C1522" s="492"/>
      <c r="D1522" s="492"/>
      <c r="E1522" s="492"/>
      <c r="F1522" s="492"/>
      <c r="G1522" s="492"/>
      <c r="H1522" s="492"/>
      <c r="I1522" s="492"/>
      <c r="J1522" s="492"/>
      <c r="K1522" s="492"/>
      <c r="L1522" s="492"/>
      <c r="M1522" s="492"/>
      <c r="N1522" s="492"/>
      <c r="O1522" s="492"/>
      <c r="P1522" s="492"/>
      <c r="Q1522" s="4"/>
      <c r="R1522" s="449"/>
      <c r="S1522" s="4"/>
      <c r="T1522" s="4"/>
      <c r="U1522" s="4"/>
      <c r="V1522" s="4"/>
      <c r="W1522" s="4"/>
      <c r="X1522" s="4"/>
      <c r="Y1522" s="4"/>
      <c r="Z1522" s="4"/>
    </row>
    <row r="1523" spans="1:26" ht="15" customHeight="1" x14ac:dyDescent="0.3">
      <c r="A1523" s="492"/>
      <c r="B1523" s="492"/>
      <c r="C1523" s="492"/>
      <c r="D1523" s="492"/>
      <c r="E1523" s="492"/>
      <c r="F1523" s="492"/>
      <c r="G1523" s="492"/>
      <c r="H1523" s="492"/>
      <c r="I1523" s="492"/>
      <c r="J1523" s="492"/>
      <c r="K1523" s="492"/>
      <c r="L1523" s="492"/>
      <c r="M1523" s="492"/>
      <c r="N1523" s="492"/>
      <c r="O1523" s="492"/>
      <c r="P1523" s="492"/>
      <c r="Q1523" s="4"/>
      <c r="R1523" s="449"/>
      <c r="S1523" s="4"/>
      <c r="T1523" s="4"/>
      <c r="U1523" s="4"/>
      <c r="V1523" s="4"/>
      <c r="W1523" s="4"/>
      <c r="X1523" s="4"/>
      <c r="Y1523" s="4"/>
      <c r="Z1523" s="4"/>
    </row>
    <row r="1524" spans="1:26" ht="15" customHeight="1" x14ac:dyDescent="0.3">
      <c r="A1524" s="492"/>
      <c r="B1524" s="492"/>
      <c r="C1524" s="492"/>
      <c r="D1524" s="492"/>
      <c r="E1524" s="492"/>
      <c r="F1524" s="492"/>
      <c r="G1524" s="492"/>
      <c r="H1524" s="492"/>
      <c r="I1524" s="492"/>
      <c r="J1524" s="492"/>
      <c r="K1524" s="492"/>
      <c r="L1524" s="492"/>
      <c r="M1524" s="492"/>
      <c r="N1524" s="492"/>
      <c r="O1524" s="492"/>
      <c r="P1524" s="492"/>
      <c r="Q1524" s="4"/>
      <c r="R1524" s="449"/>
      <c r="S1524" s="4"/>
      <c r="T1524" s="4"/>
      <c r="U1524" s="4"/>
      <c r="V1524" s="4"/>
      <c r="W1524" s="4"/>
      <c r="X1524" s="4"/>
      <c r="Y1524" s="4"/>
      <c r="Z1524" s="4"/>
    </row>
    <row r="1525" spans="1:26" ht="15" customHeight="1" x14ac:dyDescent="0.3">
      <c r="A1525" s="492"/>
      <c r="B1525" s="492"/>
      <c r="C1525" s="492"/>
      <c r="D1525" s="492"/>
      <c r="E1525" s="492"/>
      <c r="F1525" s="492"/>
      <c r="G1525" s="492"/>
      <c r="H1525" s="492"/>
      <c r="I1525" s="492"/>
      <c r="J1525" s="492"/>
      <c r="K1525" s="492"/>
      <c r="L1525" s="492"/>
      <c r="M1525" s="492"/>
      <c r="N1525" s="492"/>
      <c r="O1525" s="492"/>
      <c r="P1525" s="492"/>
      <c r="Q1525" s="4"/>
      <c r="R1525" s="449"/>
      <c r="S1525" s="4"/>
      <c r="T1525" s="4"/>
      <c r="U1525" s="4"/>
      <c r="V1525" s="4"/>
      <c r="W1525" s="4"/>
      <c r="X1525" s="4"/>
      <c r="Y1525" s="4"/>
      <c r="Z1525" s="4"/>
    </row>
    <row r="1526" spans="1:26" ht="15" customHeight="1" x14ac:dyDescent="0.3">
      <c r="A1526" s="492"/>
      <c r="B1526" s="492"/>
      <c r="C1526" s="492"/>
      <c r="D1526" s="492"/>
      <c r="E1526" s="492"/>
      <c r="F1526" s="492"/>
      <c r="G1526" s="492"/>
      <c r="H1526" s="492"/>
      <c r="I1526" s="492"/>
      <c r="J1526" s="492"/>
      <c r="K1526" s="492"/>
      <c r="L1526" s="492"/>
      <c r="M1526" s="492"/>
      <c r="N1526" s="492"/>
      <c r="O1526" s="492"/>
      <c r="P1526" s="492"/>
      <c r="Q1526" s="4"/>
      <c r="R1526" s="449"/>
      <c r="S1526" s="4"/>
      <c r="T1526" s="4"/>
      <c r="U1526" s="4"/>
      <c r="V1526" s="4"/>
      <c r="W1526" s="4"/>
      <c r="X1526" s="4"/>
      <c r="Y1526" s="4"/>
      <c r="Z1526" s="4"/>
    </row>
    <row r="1527" spans="1:26" ht="15" customHeight="1" x14ac:dyDescent="0.3">
      <c r="A1527" s="492"/>
      <c r="B1527" s="492"/>
      <c r="C1527" s="492"/>
      <c r="D1527" s="492"/>
      <c r="E1527" s="492"/>
      <c r="F1527" s="492"/>
      <c r="G1527" s="492"/>
      <c r="H1527" s="492"/>
      <c r="I1527" s="492"/>
      <c r="J1527" s="492"/>
      <c r="K1527" s="492"/>
      <c r="L1527" s="492"/>
      <c r="M1527" s="492"/>
      <c r="N1527" s="492"/>
      <c r="O1527" s="492"/>
      <c r="P1527" s="492"/>
      <c r="Q1527" s="4"/>
      <c r="R1527" s="449"/>
      <c r="S1527" s="4"/>
      <c r="T1527" s="4"/>
      <c r="U1527" s="4"/>
      <c r="V1527" s="4"/>
      <c r="W1527" s="4"/>
      <c r="X1527" s="4"/>
      <c r="Y1527" s="4"/>
      <c r="Z1527" s="4"/>
    </row>
    <row r="1528" spans="1:26" ht="15" customHeight="1" x14ac:dyDescent="0.3">
      <c r="A1528" s="492"/>
      <c r="B1528" s="492"/>
      <c r="C1528" s="492"/>
      <c r="D1528" s="492"/>
      <c r="E1528" s="492"/>
      <c r="F1528" s="492"/>
      <c r="G1528" s="492"/>
      <c r="H1528" s="492"/>
      <c r="I1528" s="492"/>
      <c r="J1528" s="492"/>
      <c r="K1528" s="492"/>
      <c r="L1528" s="492"/>
      <c r="M1528" s="492"/>
      <c r="N1528" s="492"/>
      <c r="O1528" s="492"/>
      <c r="P1528" s="492"/>
      <c r="Q1528" s="4"/>
      <c r="R1528" s="449"/>
      <c r="S1528" s="4"/>
      <c r="T1528" s="4"/>
      <c r="U1528" s="4"/>
      <c r="V1528" s="4"/>
      <c r="W1528" s="4"/>
      <c r="X1528" s="4"/>
      <c r="Y1528" s="4"/>
      <c r="Z1528" s="4"/>
    </row>
    <row r="1529" spans="1:26" ht="15" customHeight="1" x14ac:dyDescent="0.3">
      <c r="A1529" s="492"/>
      <c r="B1529" s="492"/>
      <c r="C1529" s="492"/>
      <c r="D1529" s="492"/>
      <c r="E1529" s="492"/>
      <c r="F1529" s="492"/>
      <c r="G1529" s="492"/>
      <c r="H1529" s="492"/>
      <c r="I1529" s="492"/>
      <c r="J1529" s="492"/>
      <c r="K1529" s="492"/>
      <c r="L1529" s="492"/>
      <c r="M1529" s="492"/>
      <c r="N1529" s="492"/>
      <c r="O1529" s="492"/>
      <c r="P1529" s="492"/>
      <c r="Q1529" s="4"/>
      <c r="R1529" s="449"/>
      <c r="S1529" s="4"/>
      <c r="T1529" s="4"/>
      <c r="U1529" s="4"/>
      <c r="V1529" s="4"/>
      <c r="W1529" s="4"/>
      <c r="X1529" s="4"/>
      <c r="Y1529" s="4"/>
      <c r="Z1529" s="4"/>
    </row>
    <row r="1530" spans="1:26" ht="15" customHeight="1" x14ac:dyDescent="0.3">
      <c r="A1530" s="492"/>
      <c r="B1530" s="492"/>
      <c r="C1530" s="492"/>
      <c r="D1530" s="492"/>
      <c r="E1530" s="492"/>
      <c r="F1530" s="492"/>
      <c r="G1530" s="492"/>
      <c r="H1530" s="492"/>
      <c r="I1530" s="492"/>
      <c r="J1530" s="492"/>
      <c r="K1530" s="492"/>
      <c r="L1530" s="492"/>
      <c r="M1530" s="492"/>
      <c r="N1530" s="492"/>
      <c r="O1530" s="492"/>
      <c r="P1530" s="492"/>
      <c r="Q1530" s="4"/>
      <c r="R1530" s="449"/>
      <c r="S1530" s="4"/>
      <c r="T1530" s="4"/>
      <c r="U1530" s="4"/>
      <c r="V1530" s="4"/>
      <c r="W1530" s="4"/>
      <c r="X1530" s="4"/>
      <c r="Y1530" s="4"/>
      <c r="Z1530" s="4"/>
    </row>
    <row r="1531" spans="1:26" ht="15" customHeight="1" x14ac:dyDescent="0.3">
      <c r="A1531" s="492"/>
      <c r="B1531" s="492"/>
      <c r="C1531" s="492"/>
      <c r="D1531" s="492"/>
      <c r="E1531" s="492"/>
      <c r="F1531" s="492"/>
      <c r="G1531" s="492"/>
      <c r="H1531" s="492"/>
      <c r="I1531" s="492"/>
      <c r="J1531" s="492"/>
      <c r="K1531" s="492"/>
      <c r="L1531" s="492"/>
      <c r="M1531" s="492"/>
      <c r="N1531" s="492"/>
      <c r="O1531" s="492"/>
      <c r="P1531" s="492"/>
      <c r="Q1531" s="4"/>
      <c r="R1531" s="449"/>
      <c r="S1531" s="4"/>
      <c r="T1531" s="4"/>
      <c r="U1531" s="4"/>
      <c r="V1531" s="4"/>
      <c r="W1531" s="4"/>
      <c r="X1531" s="4"/>
      <c r="Y1531" s="4"/>
      <c r="Z1531" s="4"/>
    </row>
    <row r="1532" spans="1:26" ht="15" customHeight="1" x14ac:dyDescent="0.3">
      <c r="A1532" s="492"/>
      <c r="B1532" s="492"/>
      <c r="C1532" s="492"/>
      <c r="D1532" s="492"/>
      <c r="E1532" s="492"/>
      <c r="F1532" s="492"/>
      <c r="G1532" s="492"/>
      <c r="H1532" s="492"/>
      <c r="I1532" s="492"/>
      <c r="J1532" s="492"/>
      <c r="K1532" s="492"/>
      <c r="L1532" s="492"/>
      <c r="M1532" s="492"/>
      <c r="N1532" s="492"/>
      <c r="O1532" s="492"/>
      <c r="P1532" s="492"/>
      <c r="Q1532" s="4"/>
      <c r="R1532" s="449"/>
      <c r="S1532" s="4"/>
      <c r="T1532" s="4"/>
      <c r="U1532" s="4"/>
      <c r="V1532" s="4"/>
      <c r="W1532" s="4"/>
      <c r="X1532" s="4"/>
      <c r="Y1532" s="4"/>
      <c r="Z1532" s="4"/>
    </row>
    <row r="1533" spans="1:26" ht="15" customHeight="1" x14ac:dyDescent="0.3">
      <c r="A1533" s="492"/>
      <c r="B1533" s="492"/>
      <c r="C1533" s="492"/>
      <c r="D1533" s="492"/>
      <c r="E1533" s="492"/>
      <c r="F1533" s="492"/>
      <c r="G1533" s="492"/>
      <c r="H1533" s="492"/>
      <c r="I1533" s="492"/>
      <c r="J1533" s="492"/>
      <c r="K1533" s="492"/>
      <c r="L1533" s="492"/>
      <c r="M1533" s="492"/>
      <c r="N1533" s="492"/>
      <c r="O1533" s="492"/>
      <c r="P1533" s="492"/>
      <c r="Q1533" s="4"/>
      <c r="R1533" s="449"/>
      <c r="S1533" s="4"/>
      <c r="T1533" s="4"/>
      <c r="U1533" s="4"/>
      <c r="V1533" s="4"/>
      <c r="W1533" s="4"/>
      <c r="X1533" s="4"/>
      <c r="Y1533" s="4"/>
      <c r="Z1533" s="4"/>
    </row>
    <row r="1534" spans="1:26" ht="15" customHeight="1" x14ac:dyDescent="0.3">
      <c r="A1534" s="492"/>
      <c r="B1534" s="492"/>
      <c r="C1534" s="492"/>
      <c r="D1534" s="492"/>
      <c r="E1534" s="492"/>
      <c r="F1534" s="492"/>
      <c r="G1534" s="492"/>
      <c r="H1534" s="492"/>
      <c r="I1534" s="492"/>
      <c r="J1534" s="492"/>
      <c r="K1534" s="492"/>
      <c r="L1534" s="492"/>
      <c r="M1534" s="492"/>
      <c r="N1534" s="492"/>
      <c r="O1534" s="492"/>
      <c r="P1534" s="492"/>
      <c r="Q1534" s="4"/>
      <c r="R1534" s="449"/>
      <c r="S1534" s="4"/>
      <c r="T1534" s="4"/>
      <c r="U1534" s="4"/>
      <c r="V1534" s="4"/>
      <c r="W1534" s="4"/>
      <c r="X1534" s="4"/>
      <c r="Y1534" s="4"/>
      <c r="Z1534" s="4"/>
    </row>
    <row r="1535" spans="1:26" ht="15" customHeight="1" x14ac:dyDescent="0.3">
      <c r="A1535" s="492"/>
      <c r="B1535" s="492"/>
      <c r="C1535" s="492"/>
      <c r="D1535" s="492"/>
      <c r="E1535" s="492"/>
      <c r="F1535" s="492"/>
      <c r="G1535" s="492"/>
      <c r="H1535" s="492"/>
      <c r="I1535" s="492"/>
      <c r="J1535" s="492"/>
      <c r="K1535" s="492"/>
      <c r="L1535" s="492"/>
      <c r="M1535" s="492"/>
      <c r="N1535" s="492"/>
      <c r="O1535" s="492"/>
      <c r="P1535" s="492"/>
      <c r="Q1535" s="4"/>
      <c r="R1535" s="449"/>
      <c r="S1535" s="4"/>
      <c r="T1535" s="4"/>
      <c r="U1535" s="4"/>
      <c r="V1535" s="4"/>
      <c r="W1535" s="4"/>
      <c r="X1535" s="4"/>
      <c r="Y1535" s="4"/>
      <c r="Z1535" s="4"/>
    </row>
    <row r="1536" spans="1:26" ht="15" customHeight="1" x14ac:dyDescent="0.3">
      <c r="A1536" s="492"/>
      <c r="B1536" s="492"/>
      <c r="C1536" s="492"/>
      <c r="D1536" s="492"/>
      <c r="E1536" s="492"/>
      <c r="F1536" s="492"/>
      <c r="G1536" s="492"/>
      <c r="H1536" s="492"/>
      <c r="I1536" s="492"/>
      <c r="J1536" s="492"/>
      <c r="K1536" s="492"/>
      <c r="L1536" s="492"/>
      <c r="M1536" s="492"/>
      <c r="N1536" s="492"/>
      <c r="O1536" s="492"/>
      <c r="P1536" s="492"/>
      <c r="Q1536" s="4"/>
      <c r="R1536" s="449"/>
      <c r="S1536" s="4"/>
      <c r="T1536" s="4"/>
      <c r="U1536" s="4"/>
      <c r="V1536" s="4"/>
      <c r="W1536" s="4"/>
      <c r="X1536" s="4"/>
      <c r="Y1536" s="4"/>
      <c r="Z1536" s="4"/>
    </row>
    <row r="1537" spans="1:26" ht="15" customHeight="1" x14ac:dyDescent="0.3">
      <c r="A1537" s="492"/>
      <c r="B1537" s="492"/>
      <c r="C1537" s="492"/>
      <c r="D1537" s="492"/>
      <c r="E1537" s="492"/>
      <c r="F1537" s="492"/>
      <c r="G1537" s="492"/>
      <c r="H1537" s="492"/>
      <c r="I1537" s="492"/>
      <c r="J1537" s="492"/>
      <c r="K1537" s="492"/>
      <c r="L1537" s="492"/>
      <c r="M1537" s="492"/>
      <c r="N1537" s="492"/>
      <c r="O1537" s="492"/>
      <c r="P1537" s="492"/>
      <c r="Q1537" s="4"/>
      <c r="R1537" s="449"/>
      <c r="S1537" s="4"/>
      <c r="T1537" s="4"/>
      <c r="U1537" s="4"/>
      <c r="V1537" s="4"/>
      <c r="W1537" s="4"/>
      <c r="X1537" s="4"/>
      <c r="Y1537" s="4"/>
      <c r="Z1537" s="4"/>
    </row>
    <row r="1538" spans="1:26" ht="15" customHeight="1" x14ac:dyDescent="0.3">
      <c r="A1538" s="492"/>
      <c r="B1538" s="492"/>
      <c r="C1538" s="492"/>
      <c r="D1538" s="492"/>
      <c r="E1538" s="492"/>
      <c r="F1538" s="492"/>
      <c r="G1538" s="492"/>
      <c r="H1538" s="492"/>
      <c r="I1538" s="492"/>
      <c r="J1538" s="492"/>
      <c r="K1538" s="492"/>
      <c r="L1538" s="492"/>
      <c r="M1538" s="492"/>
      <c r="N1538" s="492"/>
      <c r="O1538" s="492"/>
      <c r="P1538" s="492"/>
      <c r="Q1538" s="4"/>
      <c r="R1538" s="449"/>
      <c r="S1538" s="4"/>
      <c r="T1538" s="4"/>
      <c r="U1538" s="4"/>
      <c r="V1538" s="4"/>
      <c r="W1538" s="4"/>
      <c r="X1538" s="4"/>
      <c r="Y1538" s="4"/>
      <c r="Z1538" s="4"/>
    </row>
    <row r="1539" spans="1:26" ht="15" customHeight="1" x14ac:dyDescent="0.3">
      <c r="A1539" s="492"/>
      <c r="B1539" s="492"/>
      <c r="C1539" s="492"/>
      <c r="D1539" s="492"/>
      <c r="E1539" s="492"/>
      <c r="F1539" s="492"/>
      <c r="G1539" s="492"/>
      <c r="H1539" s="492"/>
      <c r="I1539" s="492"/>
      <c r="J1539" s="492"/>
      <c r="K1539" s="492"/>
      <c r="L1539" s="492"/>
      <c r="M1539" s="492"/>
      <c r="N1539" s="492"/>
      <c r="O1539" s="492"/>
      <c r="P1539" s="492"/>
      <c r="Q1539" s="4"/>
      <c r="R1539" s="449"/>
      <c r="S1539" s="4"/>
      <c r="T1539" s="4"/>
      <c r="U1539" s="4"/>
      <c r="V1539" s="4"/>
      <c r="W1539" s="4"/>
      <c r="X1539" s="4"/>
      <c r="Y1539" s="4"/>
      <c r="Z1539" s="4"/>
    </row>
    <row r="1540" spans="1:26" ht="15" customHeight="1" x14ac:dyDescent="0.3">
      <c r="A1540" s="492"/>
      <c r="B1540" s="492"/>
      <c r="C1540" s="492"/>
      <c r="D1540" s="492"/>
      <c r="E1540" s="492"/>
      <c r="F1540" s="492"/>
      <c r="G1540" s="492"/>
      <c r="H1540" s="492"/>
      <c r="I1540" s="492"/>
      <c r="J1540" s="492"/>
      <c r="K1540" s="492"/>
      <c r="L1540" s="492"/>
      <c r="M1540" s="492"/>
      <c r="N1540" s="492"/>
      <c r="O1540" s="492"/>
      <c r="P1540" s="492"/>
      <c r="Q1540" s="4"/>
      <c r="R1540" s="449"/>
      <c r="S1540" s="4"/>
      <c r="T1540" s="4"/>
      <c r="U1540" s="4"/>
      <c r="V1540" s="4"/>
      <c r="W1540" s="4"/>
      <c r="X1540" s="4"/>
      <c r="Y1540" s="4"/>
      <c r="Z1540" s="4"/>
    </row>
    <row r="1541" spans="1:26" ht="15" customHeight="1" x14ac:dyDescent="0.3">
      <c r="A1541" s="492"/>
      <c r="B1541" s="492"/>
      <c r="C1541" s="492"/>
      <c r="D1541" s="492"/>
      <c r="E1541" s="492"/>
      <c r="F1541" s="492"/>
      <c r="G1541" s="492"/>
      <c r="H1541" s="492"/>
      <c r="I1541" s="492"/>
      <c r="J1541" s="492"/>
      <c r="K1541" s="492"/>
      <c r="L1541" s="492"/>
      <c r="M1541" s="492"/>
      <c r="N1541" s="492"/>
      <c r="O1541" s="492"/>
      <c r="P1541" s="492"/>
      <c r="Q1541" s="4"/>
      <c r="R1541" s="449"/>
      <c r="S1541" s="4"/>
      <c r="T1541" s="4"/>
      <c r="U1541" s="4"/>
      <c r="V1541" s="4"/>
      <c r="W1541" s="4"/>
      <c r="X1541" s="4"/>
      <c r="Y1541" s="4"/>
      <c r="Z1541" s="4"/>
    </row>
    <row r="1542" spans="1:26" ht="15" customHeight="1" x14ac:dyDescent="0.3">
      <c r="A1542" s="492"/>
      <c r="B1542" s="492"/>
      <c r="C1542" s="492"/>
      <c r="D1542" s="492"/>
      <c r="E1542" s="492"/>
      <c r="F1542" s="492"/>
      <c r="G1542" s="492"/>
      <c r="H1542" s="492"/>
      <c r="I1542" s="492"/>
      <c r="J1542" s="492"/>
      <c r="K1542" s="492"/>
      <c r="L1542" s="492"/>
      <c r="M1542" s="492"/>
      <c r="N1542" s="492"/>
      <c r="O1542" s="492"/>
      <c r="P1542" s="492"/>
      <c r="Q1542" s="4"/>
      <c r="R1542" s="449"/>
      <c r="S1542" s="4"/>
      <c r="T1542" s="4"/>
      <c r="U1542" s="4"/>
      <c r="V1542" s="4"/>
      <c r="W1542" s="4"/>
      <c r="X1542" s="4"/>
      <c r="Y1542" s="4"/>
      <c r="Z1542" s="4"/>
    </row>
    <row r="1543" spans="1:26" ht="15" customHeight="1" x14ac:dyDescent="0.3">
      <c r="A1543" s="492"/>
      <c r="B1543" s="492"/>
      <c r="C1543" s="492"/>
      <c r="D1543" s="492"/>
      <c r="E1543" s="492"/>
      <c r="F1543" s="492"/>
      <c r="G1543" s="492"/>
      <c r="H1543" s="492"/>
      <c r="I1543" s="492"/>
      <c r="J1543" s="492"/>
      <c r="K1543" s="492"/>
      <c r="L1543" s="492"/>
      <c r="M1543" s="492"/>
      <c r="N1543" s="492"/>
      <c r="O1543" s="492"/>
      <c r="P1543" s="492"/>
      <c r="Q1543" s="4"/>
      <c r="R1543" s="449"/>
      <c r="S1543" s="4"/>
      <c r="T1543" s="4"/>
      <c r="U1543" s="4"/>
      <c r="V1543" s="4"/>
      <c r="W1543" s="4"/>
      <c r="X1543" s="4"/>
      <c r="Y1543" s="4"/>
      <c r="Z1543" s="4"/>
    </row>
    <row r="1544" spans="1:26" ht="15" customHeight="1" x14ac:dyDescent="0.3">
      <c r="A1544" s="492"/>
      <c r="B1544" s="492"/>
      <c r="C1544" s="492"/>
      <c r="D1544" s="492"/>
      <c r="E1544" s="492"/>
      <c r="F1544" s="492"/>
      <c r="G1544" s="492"/>
      <c r="H1544" s="492"/>
      <c r="I1544" s="492"/>
      <c r="J1544" s="492"/>
      <c r="K1544" s="492"/>
      <c r="L1544" s="492"/>
      <c r="M1544" s="492"/>
      <c r="N1544" s="492"/>
      <c r="O1544" s="492"/>
      <c r="P1544" s="492"/>
      <c r="Q1544" s="4"/>
      <c r="R1544" s="449"/>
      <c r="S1544" s="4"/>
      <c r="T1544" s="4"/>
      <c r="U1544" s="4"/>
      <c r="V1544" s="4"/>
      <c r="W1544" s="4"/>
      <c r="X1544" s="4"/>
      <c r="Y1544" s="4"/>
      <c r="Z1544" s="4"/>
    </row>
    <row r="1545" spans="1:26" ht="15" customHeight="1" x14ac:dyDescent="0.3">
      <c r="A1545" s="492"/>
      <c r="B1545" s="492"/>
      <c r="C1545" s="492"/>
      <c r="D1545" s="492"/>
      <c r="E1545" s="492"/>
      <c r="F1545" s="492"/>
      <c r="G1545" s="492"/>
      <c r="H1545" s="492"/>
      <c r="I1545" s="492"/>
      <c r="J1545" s="492"/>
      <c r="K1545" s="492"/>
      <c r="L1545" s="492"/>
      <c r="M1545" s="492"/>
      <c r="N1545" s="492"/>
      <c r="O1545" s="492"/>
      <c r="P1545" s="492"/>
      <c r="Q1545" s="4"/>
      <c r="R1545" s="449"/>
      <c r="S1545" s="4"/>
      <c r="T1545" s="4"/>
      <c r="U1545" s="4"/>
      <c r="V1545" s="4"/>
      <c r="W1545" s="4"/>
      <c r="X1545" s="4"/>
      <c r="Y1545" s="4"/>
      <c r="Z1545" s="4"/>
    </row>
    <row r="1546" spans="1:26" ht="15" customHeight="1" x14ac:dyDescent="0.3">
      <c r="A1546" s="492"/>
      <c r="B1546" s="492"/>
      <c r="C1546" s="492"/>
      <c r="D1546" s="492"/>
      <c r="E1546" s="492"/>
      <c r="F1546" s="492"/>
      <c r="G1546" s="492"/>
      <c r="H1546" s="492"/>
      <c r="I1546" s="492"/>
      <c r="J1546" s="492"/>
      <c r="K1546" s="492"/>
      <c r="L1546" s="492"/>
      <c r="M1546" s="492"/>
      <c r="N1546" s="492"/>
      <c r="O1546" s="492"/>
      <c r="P1546" s="492"/>
      <c r="Q1546" s="4"/>
      <c r="R1546" s="449"/>
      <c r="S1546" s="4"/>
      <c r="T1546" s="4"/>
      <c r="U1546" s="4"/>
      <c r="V1546" s="4"/>
      <c r="W1546" s="4"/>
      <c r="X1546" s="4"/>
      <c r="Y1546" s="4"/>
      <c r="Z1546" s="4"/>
    </row>
    <row r="1547" spans="1:26" ht="15" customHeight="1" x14ac:dyDescent="0.3">
      <c r="A1547" s="492"/>
      <c r="B1547" s="492"/>
      <c r="C1547" s="492"/>
      <c r="D1547" s="492"/>
      <c r="E1547" s="492"/>
      <c r="F1547" s="492"/>
      <c r="G1547" s="492"/>
      <c r="H1547" s="492"/>
      <c r="I1547" s="492"/>
      <c r="J1547" s="492"/>
      <c r="K1547" s="492"/>
      <c r="L1547" s="492"/>
      <c r="M1547" s="492"/>
      <c r="N1547" s="492"/>
      <c r="O1547" s="492"/>
      <c r="P1547" s="492"/>
      <c r="Q1547" s="4"/>
      <c r="R1547" s="449"/>
      <c r="S1547" s="4"/>
      <c r="T1547" s="4"/>
      <c r="U1547" s="4"/>
      <c r="V1547" s="4"/>
      <c r="W1547" s="4"/>
      <c r="X1547" s="4"/>
      <c r="Y1547" s="4"/>
      <c r="Z1547" s="4"/>
    </row>
    <row r="1548" spans="1:26" ht="15" customHeight="1" x14ac:dyDescent="0.3">
      <c r="A1548" s="492"/>
      <c r="B1548" s="492"/>
      <c r="C1548" s="492"/>
      <c r="D1548" s="492"/>
      <c r="E1548" s="492"/>
      <c r="F1548" s="492"/>
      <c r="G1548" s="492"/>
      <c r="H1548" s="492"/>
      <c r="I1548" s="492"/>
      <c r="J1548" s="492"/>
      <c r="K1548" s="492"/>
      <c r="L1548" s="492"/>
      <c r="M1548" s="492"/>
      <c r="N1548" s="492"/>
      <c r="O1548" s="492"/>
      <c r="P1548" s="492"/>
      <c r="Q1548" s="4"/>
      <c r="R1548" s="449"/>
      <c r="S1548" s="4"/>
      <c r="T1548" s="4"/>
      <c r="U1548" s="4"/>
      <c r="V1548" s="4"/>
      <c r="W1548" s="4"/>
      <c r="X1548" s="4"/>
      <c r="Y1548" s="4"/>
      <c r="Z1548" s="4"/>
    </row>
    <row r="1549" spans="1:26" ht="15" customHeight="1" x14ac:dyDescent="0.3">
      <c r="A1549" s="492"/>
      <c r="B1549" s="492"/>
      <c r="C1549" s="492"/>
      <c r="D1549" s="492"/>
      <c r="E1549" s="492"/>
      <c r="F1549" s="492"/>
      <c r="G1549" s="492"/>
      <c r="H1549" s="492"/>
      <c r="I1549" s="492"/>
      <c r="J1549" s="492"/>
      <c r="K1549" s="492"/>
      <c r="L1549" s="492"/>
      <c r="M1549" s="492"/>
      <c r="N1549" s="492"/>
      <c r="O1549" s="492"/>
      <c r="P1549" s="492"/>
      <c r="Q1549" s="4"/>
      <c r="R1549" s="449"/>
      <c r="S1549" s="4"/>
      <c r="T1549" s="4"/>
      <c r="U1549" s="4"/>
      <c r="V1549" s="4"/>
      <c r="W1549" s="4"/>
      <c r="X1549" s="4"/>
      <c r="Y1549" s="4"/>
      <c r="Z1549" s="4"/>
    </row>
    <row r="1550" spans="1:26" ht="15" customHeight="1" x14ac:dyDescent="0.3">
      <c r="A1550" s="492"/>
      <c r="B1550" s="492"/>
      <c r="C1550" s="492"/>
      <c r="D1550" s="492"/>
      <c r="E1550" s="492"/>
      <c r="F1550" s="492"/>
      <c r="G1550" s="492"/>
      <c r="H1550" s="492"/>
      <c r="I1550" s="492"/>
      <c r="J1550" s="492"/>
      <c r="K1550" s="492"/>
      <c r="L1550" s="492"/>
      <c r="M1550" s="492"/>
      <c r="N1550" s="492"/>
      <c r="O1550" s="492"/>
      <c r="P1550" s="492"/>
      <c r="Q1550" s="4"/>
      <c r="R1550" s="449"/>
      <c r="S1550" s="4"/>
      <c r="T1550" s="4"/>
      <c r="U1550" s="4"/>
      <c r="V1550" s="4"/>
      <c r="W1550" s="4"/>
      <c r="X1550" s="4"/>
      <c r="Y1550" s="4"/>
      <c r="Z1550" s="4"/>
    </row>
    <row r="1551" spans="1:26" ht="15" customHeight="1" x14ac:dyDescent="0.3">
      <c r="A1551" s="492"/>
      <c r="B1551" s="492"/>
      <c r="C1551" s="492"/>
      <c r="D1551" s="492"/>
      <c r="E1551" s="492"/>
      <c r="F1551" s="492"/>
      <c r="G1551" s="492"/>
      <c r="H1551" s="492"/>
      <c r="I1551" s="492"/>
      <c r="J1551" s="492"/>
      <c r="K1551" s="492"/>
      <c r="L1551" s="492"/>
      <c r="M1551" s="492"/>
      <c r="N1551" s="492"/>
      <c r="O1551" s="492"/>
      <c r="P1551" s="492"/>
      <c r="Q1551" s="4"/>
      <c r="R1551" s="449"/>
      <c r="S1551" s="4"/>
      <c r="T1551" s="4"/>
      <c r="U1551" s="4"/>
      <c r="V1551" s="4"/>
      <c r="W1551" s="4"/>
      <c r="X1551" s="4"/>
      <c r="Y1551" s="4"/>
      <c r="Z1551" s="4"/>
    </row>
    <row r="1552" spans="1:26" ht="15" customHeight="1" x14ac:dyDescent="0.3">
      <c r="A1552" s="492"/>
      <c r="B1552" s="492"/>
      <c r="C1552" s="492"/>
      <c r="D1552" s="492"/>
      <c r="E1552" s="492"/>
      <c r="F1552" s="492"/>
      <c r="G1552" s="492"/>
      <c r="H1552" s="492"/>
      <c r="I1552" s="492"/>
      <c r="J1552" s="492"/>
      <c r="K1552" s="492"/>
      <c r="L1552" s="492"/>
      <c r="M1552" s="492"/>
      <c r="N1552" s="492"/>
      <c r="O1552" s="492"/>
      <c r="P1552" s="492"/>
      <c r="Q1552" s="4"/>
      <c r="R1552" s="449"/>
      <c r="S1552" s="4"/>
      <c r="T1552" s="4"/>
      <c r="U1552" s="4"/>
      <c r="V1552" s="4"/>
      <c r="W1552" s="4"/>
      <c r="X1552" s="4"/>
      <c r="Y1552" s="4"/>
      <c r="Z1552" s="4"/>
    </row>
    <row r="1553" spans="1:26" ht="15" customHeight="1" x14ac:dyDescent="0.3">
      <c r="A1553" s="492"/>
      <c r="B1553" s="492"/>
      <c r="C1553" s="492"/>
      <c r="D1553" s="492"/>
      <c r="E1553" s="492"/>
      <c r="F1553" s="492"/>
      <c r="G1553" s="492"/>
      <c r="H1553" s="492"/>
      <c r="I1553" s="492"/>
      <c r="J1553" s="492"/>
      <c r="K1553" s="492"/>
      <c r="L1553" s="492"/>
      <c r="M1553" s="492"/>
      <c r="N1553" s="492"/>
      <c r="O1553" s="492"/>
      <c r="P1553" s="492"/>
      <c r="Q1553" s="4"/>
      <c r="R1553" s="449"/>
      <c r="S1553" s="4"/>
      <c r="T1553" s="4"/>
      <c r="U1553" s="4"/>
      <c r="V1553" s="4"/>
      <c r="W1553" s="4"/>
      <c r="X1553" s="4"/>
      <c r="Y1553" s="4"/>
      <c r="Z1553" s="4"/>
    </row>
    <row r="1554" spans="1:26" ht="15" customHeight="1" x14ac:dyDescent="0.3">
      <c r="A1554" s="492"/>
      <c r="B1554" s="492"/>
      <c r="C1554" s="492"/>
      <c r="D1554" s="492"/>
      <c r="E1554" s="492"/>
      <c r="F1554" s="492"/>
      <c r="G1554" s="492"/>
      <c r="H1554" s="492"/>
      <c r="I1554" s="492"/>
      <c r="J1554" s="492"/>
      <c r="K1554" s="492"/>
      <c r="L1554" s="492"/>
      <c r="M1554" s="492"/>
      <c r="N1554" s="492"/>
      <c r="O1554" s="492"/>
      <c r="P1554" s="492"/>
      <c r="Q1554" s="4"/>
      <c r="R1554" s="449"/>
      <c r="S1554" s="4"/>
      <c r="T1554" s="4"/>
      <c r="U1554" s="4"/>
      <c r="V1554" s="4"/>
      <c r="W1554" s="4"/>
      <c r="X1554" s="4"/>
      <c r="Y1554" s="4"/>
      <c r="Z1554" s="4"/>
    </row>
    <row r="1555" spans="1:26" ht="15" customHeight="1" x14ac:dyDescent="0.3">
      <c r="A1555" s="492"/>
      <c r="B1555" s="492"/>
      <c r="C1555" s="492"/>
      <c r="D1555" s="492"/>
      <c r="E1555" s="492"/>
      <c r="F1555" s="492"/>
      <c r="G1555" s="492"/>
      <c r="H1555" s="492"/>
      <c r="I1555" s="492"/>
      <c r="J1555" s="492"/>
      <c r="K1555" s="492"/>
      <c r="L1555" s="492"/>
      <c r="M1555" s="492"/>
      <c r="N1555" s="492"/>
      <c r="O1555" s="492"/>
      <c r="P1555" s="492"/>
      <c r="Q1555" s="4"/>
      <c r="R1555" s="449"/>
      <c r="S1555" s="4"/>
      <c r="T1555" s="4"/>
      <c r="U1555" s="4"/>
      <c r="V1555" s="4"/>
      <c r="W1555" s="4"/>
      <c r="X1555" s="4"/>
      <c r="Y1555" s="4"/>
      <c r="Z1555" s="4"/>
    </row>
    <row r="1556" spans="1:26" ht="15" customHeight="1" x14ac:dyDescent="0.3">
      <c r="A1556" s="492"/>
      <c r="B1556" s="492"/>
      <c r="C1556" s="492"/>
      <c r="D1556" s="492"/>
      <c r="E1556" s="492"/>
      <c r="F1556" s="492"/>
      <c r="G1556" s="492"/>
      <c r="H1556" s="492"/>
      <c r="I1556" s="492"/>
      <c r="J1556" s="492"/>
      <c r="K1556" s="492"/>
      <c r="L1556" s="492"/>
      <c r="M1556" s="492"/>
      <c r="N1556" s="492"/>
      <c r="O1556" s="492"/>
      <c r="P1556" s="492"/>
      <c r="Q1556" s="4"/>
      <c r="R1556" s="449"/>
      <c r="S1556" s="4"/>
      <c r="T1556" s="4"/>
      <c r="U1556" s="4"/>
      <c r="V1556" s="4"/>
      <c r="W1556" s="4"/>
      <c r="X1556" s="4"/>
      <c r="Y1556" s="4"/>
      <c r="Z1556" s="4"/>
    </row>
    <row r="1557" spans="1:26" ht="15" customHeight="1" x14ac:dyDescent="0.3">
      <c r="A1557" s="492"/>
      <c r="B1557" s="492"/>
      <c r="C1557" s="492"/>
      <c r="D1557" s="492"/>
      <c r="E1557" s="492"/>
      <c r="F1557" s="492"/>
      <c r="G1557" s="492"/>
      <c r="H1557" s="492"/>
      <c r="I1557" s="492"/>
      <c r="J1557" s="492"/>
      <c r="K1557" s="492"/>
      <c r="L1557" s="492"/>
      <c r="M1557" s="492"/>
      <c r="N1557" s="492"/>
      <c r="O1557" s="492"/>
      <c r="P1557" s="492"/>
      <c r="Q1557" s="4"/>
      <c r="R1557" s="449"/>
      <c r="S1557" s="4"/>
      <c r="T1557" s="4"/>
      <c r="U1557" s="4"/>
      <c r="V1557" s="4"/>
      <c r="W1557" s="4"/>
      <c r="X1557" s="4"/>
      <c r="Y1557" s="4"/>
      <c r="Z1557" s="4"/>
    </row>
    <row r="1558" spans="1:26" ht="15" customHeight="1" x14ac:dyDescent="0.3">
      <c r="A1558" s="492"/>
      <c r="B1558" s="492"/>
      <c r="C1558" s="492"/>
      <c r="D1558" s="492"/>
      <c r="E1558" s="492"/>
      <c r="F1558" s="492"/>
      <c r="G1558" s="492"/>
      <c r="H1558" s="492"/>
      <c r="I1558" s="492"/>
      <c r="J1558" s="492"/>
      <c r="K1558" s="492"/>
      <c r="L1558" s="492"/>
      <c r="M1558" s="492"/>
      <c r="N1558" s="492"/>
      <c r="O1558" s="492"/>
      <c r="P1558" s="492"/>
      <c r="Q1558" s="4"/>
      <c r="R1558" s="449"/>
      <c r="S1558" s="4"/>
      <c r="T1558" s="4"/>
      <c r="U1558" s="4"/>
      <c r="V1558" s="4"/>
      <c r="W1558" s="4"/>
      <c r="X1558" s="4"/>
      <c r="Y1558" s="4"/>
      <c r="Z1558" s="4"/>
    </row>
    <row r="1559" spans="1:26" ht="15" customHeight="1" x14ac:dyDescent="0.3">
      <c r="A1559" s="492"/>
      <c r="B1559" s="492"/>
      <c r="C1559" s="492"/>
      <c r="D1559" s="492"/>
      <c r="E1559" s="492"/>
      <c r="F1559" s="492"/>
      <c r="G1559" s="492"/>
      <c r="H1559" s="492"/>
      <c r="I1559" s="492"/>
      <c r="J1559" s="492"/>
      <c r="K1559" s="492"/>
      <c r="L1559" s="492"/>
      <c r="M1559" s="492"/>
      <c r="N1559" s="492"/>
      <c r="O1559" s="492"/>
      <c r="P1559" s="492"/>
      <c r="Q1559" s="4"/>
      <c r="R1559" s="449"/>
      <c r="S1559" s="4"/>
      <c r="T1559" s="4"/>
      <c r="U1559" s="4"/>
      <c r="V1559" s="4"/>
      <c r="W1559" s="4"/>
      <c r="X1559" s="4"/>
      <c r="Y1559" s="4"/>
      <c r="Z1559" s="4"/>
    </row>
    <row r="1560" spans="1:26" ht="15" customHeight="1" x14ac:dyDescent="0.3">
      <c r="A1560" s="492"/>
      <c r="B1560" s="492"/>
      <c r="C1560" s="492"/>
      <c r="D1560" s="492"/>
      <c r="E1560" s="492"/>
      <c r="F1560" s="492"/>
      <c r="G1560" s="492"/>
      <c r="H1560" s="492"/>
      <c r="I1560" s="492"/>
      <c r="J1560" s="492"/>
      <c r="K1560" s="492"/>
      <c r="L1560" s="492"/>
      <c r="M1560" s="492"/>
      <c r="N1560" s="492"/>
      <c r="O1560" s="492"/>
      <c r="P1560" s="492"/>
      <c r="Q1560" s="4"/>
      <c r="R1560" s="449"/>
      <c r="S1560" s="4"/>
      <c r="T1560" s="4"/>
      <c r="U1560" s="4"/>
      <c r="V1560" s="4"/>
      <c r="W1560" s="4"/>
      <c r="X1560" s="4"/>
      <c r="Y1560" s="4"/>
      <c r="Z1560" s="4"/>
    </row>
    <row r="1561" spans="1:26" ht="15" customHeight="1" x14ac:dyDescent="0.3">
      <c r="A1561" s="492"/>
      <c r="B1561" s="492"/>
      <c r="C1561" s="492"/>
      <c r="D1561" s="492"/>
      <c r="E1561" s="492"/>
      <c r="F1561" s="492"/>
      <c r="G1561" s="492"/>
      <c r="H1561" s="492"/>
      <c r="I1561" s="492"/>
      <c r="J1561" s="492"/>
      <c r="K1561" s="492"/>
      <c r="L1561" s="492"/>
      <c r="M1561" s="492"/>
      <c r="N1561" s="492"/>
      <c r="O1561" s="492"/>
      <c r="P1561" s="492"/>
      <c r="Q1561" s="4"/>
      <c r="R1561" s="449"/>
      <c r="S1561" s="4"/>
      <c r="T1561" s="4"/>
      <c r="U1561" s="4"/>
      <c r="V1561" s="4"/>
      <c r="W1561" s="4"/>
      <c r="X1561" s="4"/>
      <c r="Y1561" s="4"/>
      <c r="Z1561" s="4"/>
    </row>
    <row r="1562" spans="1:26" ht="15.6" customHeight="1" x14ac:dyDescent="0.3">
      <c r="A1562" s="492"/>
      <c r="B1562" s="492"/>
      <c r="C1562" s="492"/>
      <c r="D1562" s="492"/>
      <c r="E1562" s="492"/>
      <c r="F1562" s="492"/>
      <c r="G1562" s="492"/>
      <c r="H1562" s="492"/>
      <c r="I1562" s="492"/>
      <c r="J1562" s="492"/>
      <c r="K1562" s="492"/>
      <c r="L1562" s="492"/>
      <c r="M1562" s="492"/>
      <c r="N1562" s="492"/>
      <c r="O1562" s="492"/>
      <c r="P1562" s="492"/>
      <c r="Q1562" s="4"/>
      <c r="R1562" s="449"/>
      <c r="S1562" s="4"/>
      <c r="T1562" s="4"/>
      <c r="U1562" s="4"/>
      <c r="V1562" s="4"/>
      <c r="W1562" s="4"/>
      <c r="X1562" s="4"/>
      <c r="Y1562" s="4"/>
      <c r="Z1562" s="4"/>
    </row>
    <row r="1563" spans="1:26" ht="15" customHeight="1" x14ac:dyDescent="0.3">
      <c r="A1563" s="492"/>
      <c r="B1563" s="492"/>
      <c r="C1563" s="492"/>
      <c r="D1563" s="492"/>
      <c r="E1563" s="492"/>
      <c r="F1563" s="492"/>
      <c r="G1563" s="492"/>
      <c r="H1563" s="492"/>
      <c r="I1563" s="492"/>
      <c r="J1563" s="492"/>
      <c r="K1563" s="492"/>
      <c r="L1563" s="492"/>
      <c r="M1563" s="492"/>
      <c r="N1563" s="492"/>
      <c r="O1563" s="492"/>
      <c r="P1563" s="492"/>
      <c r="Q1563" s="4"/>
      <c r="R1563" s="449"/>
      <c r="S1563" s="4"/>
      <c r="T1563" s="4"/>
      <c r="U1563" s="4"/>
      <c r="V1563" s="4"/>
      <c r="W1563" s="4"/>
      <c r="X1563" s="4"/>
      <c r="Y1563" s="4"/>
      <c r="Z1563" s="4"/>
    </row>
    <row r="1564" spans="1:26" ht="15" customHeight="1" x14ac:dyDescent="0.3">
      <c r="A1564" s="492"/>
      <c r="B1564" s="492"/>
      <c r="C1564" s="492"/>
      <c r="D1564" s="492"/>
      <c r="E1564" s="492"/>
      <c r="F1564" s="492"/>
      <c r="G1564" s="492"/>
      <c r="H1564" s="492"/>
      <c r="I1564" s="492"/>
      <c r="J1564" s="492"/>
      <c r="K1564" s="492"/>
      <c r="L1564" s="492"/>
      <c r="M1564" s="492"/>
      <c r="N1564" s="492"/>
      <c r="O1564" s="492"/>
      <c r="P1564" s="492"/>
      <c r="Q1564" s="4"/>
      <c r="R1564" s="449"/>
      <c r="S1564" s="4"/>
      <c r="T1564" s="4"/>
      <c r="U1564" s="4"/>
      <c r="V1564" s="4"/>
      <c r="W1564" s="4"/>
      <c r="X1564" s="4"/>
      <c r="Y1564" s="4"/>
      <c r="Z1564" s="4"/>
    </row>
    <row r="1565" spans="1:26" ht="15" customHeight="1" x14ac:dyDescent="0.3">
      <c r="A1565" s="492"/>
      <c r="B1565" s="492"/>
      <c r="C1565" s="492"/>
      <c r="D1565" s="492"/>
      <c r="E1565" s="492"/>
      <c r="F1565" s="492"/>
      <c r="G1565" s="492"/>
      <c r="H1565" s="492"/>
      <c r="I1565" s="492"/>
      <c r="J1565" s="492"/>
      <c r="K1565" s="492"/>
      <c r="L1565" s="492"/>
      <c r="M1565" s="492"/>
      <c r="N1565" s="492"/>
      <c r="O1565" s="492"/>
      <c r="P1565" s="492"/>
      <c r="Q1565" s="4"/>
      <c r="R1565" s="449"/>
      <c r="S1565" s="4"/>
      <c r="T1565" s="4"/>
      <c r="U1565" s="4"/>
      <c r="V1565" s="4"/>
      <c r="W1565" s="4"/>
      <c r="X1565" s="4"/>
      <c r="Y1565" s="4"/>
      <c r="Z1565" s="4"/>
    </row>
    <row r="1566" spans="1:26" ht="15" customHeight="1" x14ac:dyDescent="0.3">
      <c r="A1566" s="492"/>
      <c r="B1566" s="492"/>
      <c r="C1566" s="492"/>
      <c r="D1566" s="492"/>
      <c r="E1566" s="492"/>
      <c r="F1566" s="492"/>
      <c r="G1566" s="492"/>
      <c r="H1566" s="492"/>
      <c r="I1566" s="492"/>
      <c r="J1566" s="492"/>
      <c r="K1566" s="492"/>
      <c r="L1566" s="492"/>
      <c r="M1566" s="492"/>
      <c r="N1566" s="492"/>
      <c r="O1566" s="492"/>
      <c r="P1566" s="492"/>
      <c r="Q1566" s="4"/>
      <c r="R1566" s="449"/>
      <c r="S1566" s="4"/>
      <c r="T1566" s="4"/>
      <c r="U1566" s="4"/>
      <c r="V1566" s="4"/>
      <c r="W1566" s="4"/>
      <c r="X1566" s="4"/>
      <c r="Y1566" s="4"/>
      <c r="Z1566" s="4"/>
    </row>
    <row r="1567" spans="1:26" ht="15" customHeight="1" x14ac:dyDescent="0.3">
      <c r="A1567" s="492"/>
      <c r="B1567" s="492"/>
      <c r="C1567" s="492"/>
      <c r="D1567" s="492"/>
      <c r="E1567" s="492"/>
      <c r="F1567" s="492"/>
      <c r="G1567" s="492"/>
      <c r="H1567" s="492"/>
      <c r="I1567" s="492"/>
      <c r="J1567" s="492"/>
      <c r="K1567" s="492"/>
      <c r="L1567" s="492"/>
      <c r="M1567" s="492"/>
      <c r="N1567" s="492"/>
      <c r="O1567" s="492"/>
      <c r="P1567" s="492"/>
      <c r="Q1567" s="4"/>
      <c r="R1567" s="449"/>
      <c r="S1567" s="4"/>
      <c r="T1567" s="4"/>
      <c r="U1567" s="4"/>
      <c r="V1567" s="4"/>
      <c r="W1567" s="4"/>
      <c r="X1567" s="4"/>
      <c r="Y1567" s="4"/>
      <c r="Z1567" s="4"/>
    </row>
    <row r="1568" spans="1:26" ht="15" customHeight="1" x14ac:dyDescent="0.3">
      <c r="A1568" s="492"/>
      <c r="B1568" s="492"/>
      <c r="C1568" s="492"/>
      <c r="D1568" s="492"/>
      <c r="E1568" s="492"/>
      <c r="F1568" s="492"/>
      <c r="G1568" s="492"/>
      <c r="H1568" s="492"/>
      <c r="I1568" s="492"/>
      <c r="J1568" s="492"/>
      <c r="K1568" s="492"/>
      <c r="L1568" s="492"/>
      <c r="M1568" s="492"/>
      <c r="N1568" s="492"/>
      <c r="O1568" s="492"/>
      <c r="P1568" s="492"/>
      <c r="Q1568" s="4"/>
      <c r="R1568" s="449"/>
      <c r="S1568" s="4"/>
      <c r="T1568" s="4"/>
      <c r="U1568" s="4"/>
      <c r="V1568" s="4"/>
      <c r="W1568" s="4"/>
      <c r="X1568" s="4"/>
      <c r="Y1568" s="4"/>
      <c r="Z1568" s="4"/>
    </row>
    <row r="1569" spans="1:26" ht="15" customHeight="1" x14ac:dyDescent="0.3">
      <c r="A1569" s="492"/>
      <c r="B1569" s="492"/>
      <c r="C1569" s="492"/>
      <c r="D1569" s="492"/>
      <c r="E1569" s="492"/>
      <c r="F1569" s="492"/>
      <c r="G1569" s="492"/>
      <c r="H1569" s="492"/>
      <c r="I1569" s="492"/>
      <c r="J1569" s="492"/>
      <c r="K1569" s="492"/>
      <c r="L1569" s="492"/>
      <c r="M1569" s="492"/>
      <c r="N1569" s="492"/>
      <c r="O1569" s="492"/>
      <c r="P1569" s="492"/>
      <c r="Q1569" s="4"/>
      <c r="R1569" s="449"/>
      <c r="S1569" s="4"/>
      <c r="T1569" s="4"/>
      <c r="U1569" s="4"/>
      <c r="V1569" s="4"/>
      <c r="W1569" s="4"/>
      <c r="X1569" s="4"/>
      <c r="Y1569" s="4"/>
      <c r="Z1569" s="4"/>
    </row>
    <row r="1570" spans="1:26" ht="15" customHeight="1" x14ac:dyDescent="0.3">
      <c r="A1570" s="492"/>
      <c r="B1570" s="492"/>
      <c r="C1570" s="492"/>
      <c r="D1570" s="492"/>
      <c r="E1570" s="492"/>
      <c r="F1570" s="492"/>
      <c r="G1570" s="492"/>
      <c r="H1570" s="492"/>
      <c r="I1570" s="492"/>
      <c r="J1570" s="492"/>
      <c r="K1570" s="492"/>
      <c r="L1570" s="492"/>
      <c r="M1570" s="492"/>
      <c r="N1570" s="492"/>
      <c r="O1570" s="492"/>
      <c r="P1570" s="492"/>
      <c r="Q1570" s="4"/>
      <c r="R1570" s="449"/>
      <c r="S1570" s="4"/>
      <c r="T1570" s="4"/>
      <c r="U1570" s="4"/>
      <c r="V1570" s="4"/>
      <c r="W1570" s="4"/>
      <c r="X1570" s="4"/>
      <c r="Y1570" s="4"/>
      <c r="Z1570" s="4"/>
    </row>
    <row r="1571" spans="1:26" ht="15" customHeight="1" x14ac:dyDescent="0.3">
      <c r="A1571" s="492"/>
      <c r="B1571" s="492"/>
      <c r="C1571" s="492"/>
      <c r="D1571" s="492"/>
      <c r="E1571" s="492"/>
      <c r="F1571" s="492"/>
      <c r="G1571" s="492"/>
      <c r="H1571" s="492"/>
      <c r="I1571" s="492"/>
      <c r="J1571" s="492"/>
      <c r="K1571" s="492"/>
      <c r="L1571" s="492"/>
      <c r="M1571" s="492"/>
      <c r="N1571" s="492"/>
      <c r="O1571" s="492"/>
      <c r="P1571" s="492"/>
      <c r="Q1571" s="4"/>
      <c r="R1571" s="449"/>
      <c r="S1571" s="4"/>
      <c r="T1571" s="4"/>
      <c r="U1571" s="4"/>
      <c r="V1571" s="4"/>
      <c r="W1571" s="4"/>
      <c r="X1571" s="4"/>
      <c r="Y1571" s="4"/>
      <c r="Z1571" s="4"/>
    </row>
    <row r="1572" spans="1:26" ht="15" customHeight="1" x14ac:dyDescent="0.3">
      <c r="A1572" s="492"/>
      <c r="B1572" s="492"/>
      <c r="C1572" s="492"/>
      <c r="D1572" s="492"/>
      <c r="E1572" s="492"/>
      <c r="F1572" s="492"/>
      <c r="G1572" s="492"/>
      <c r="H1572" s="492"/>
      <c r="I1572" s="492"/>
      <c r="J1572" s="492"/>
      <c r="K1572" s="492"/>
      <c r="L1572" s="492"/>
      <c r="M1572" s="492"/>
      <c r="N1572" s="492"/>
      <c r="O1572" s="492"/>
      <c r="P1572" s="492"/>
      <c r="Q1572" s="4"/>
      <c r="R1572" s="449"/>
      <c r="S1572" s="4"/>
      <c r="T1572" s="4"/>
      <c r="U1572" s="4"/>
      <c r="V1572" s="4"/>
      <c r="W1572" s="4"/>
      <c r="X1572" s="4"/>
      <c r="Y1572" s="4"/>
      <c r="Z1572" s="4"/>
    </row>
    <row r="1573" spans="1:26" ht="15" customHeight="1" x14ac:dyDescent="0.3">
      <c r="A1573" s="492"/>
      <c r="B1573" s="492"/>
      <c r="C1573" s="492"/>
      <c r="D1573" s="492"/>
      <c r="E1573" s="492"/>
      <c r="F1573" s="492"/>
      <c r="G1573" s="492"/>
      <c r="H1573" s="492"/>
      <c r="I1573" s="492"/>
      <c r="J1573" s="492"/>
      <c r="K1573" s="492"/>
      <c r="L1573" s="492"/>
      <c r="M1573" s="492"/>
      <c r="N1573" s="492"/>
      <c r="O1573" s="492"/>
      <c r="P1573" s="492"/>
      <c r="Q1573" s="4"/>
      <c r="R1573" s="449"/>
      <c r="S1573" s="4"/>
      <c r="T1573" s="4"/>
      <c r="U1573" s="4"/>
      <c r="V1573" s="4"/>
      <c r="W1573" s="4"/>
      <c r="X1573" s="4"/>
      <c r="Y1573" s="4"/>
      <c r="Z1573" s="4"/>
    </row>
    <row r="1574" spans="1:26" ht="15" customHeight="1" x14ac:dyDescent="0.3">
      <c r="A1574" s="492"/>
      <c r="B1574" s="492"/>
      <c r="C1574" s="492"/>
      <c r="D1574" s="492"/>
      <c r="E1574" s="492"/>
      <c r="F1574" s="492"/>
      <c r="G1574" s="492"/>
      <c r="H1574" s="492"/>
      <c r="I1574" s="492"/>
      <c r="J1574" s="492"/>
      <c r="K1574" s="492"/>
      <c r="L1574" s="492"/>
      <c r="M1574" s="492"/>
      <c r="N1574" s="492"/>
      <c r="O1574" s="492"/>
      <c r="P1574" s="492"/>
      <c r="Q1574" s="4"/>
      <c r="R1574" s="449"/>
      <c r="S1574" s="4"/>
      <c r="T1574" s="4"/>
      <c r="U1574" s="4"/>
      <c r="V1574" s="4"/>
      <c r="W1574" s="4"/>
      <c r="X1574" s="4"/>
      <c r="Y1574" s="4"/>
      <c r="Z1574" s="4"/>
    </row>
    <row r="1575" spans="1:26" ht="15" customHeight="1" x14ac:dyDescent="0.3">
      <c r="A1575" s="492"/>
      <c r="B1575" s="492"/>
      <c r="C1575" s="492"/>
      <c r="D1575" s="492"/>
      <c r="E1575" s="492"/>
      <c r="F1575" s="492"/>
      <c r="G1575" s="492"/>
      <c r="H1575" s="492"/>
      <c r="I1575" s="492"/>
      <c r="J1575" s="492"/>
      <c r="K1575" s="492"/>
      <c r="L1575" s="492"/>
      <c r="M1575" s="492"/>
      <c r="N1575" s="492"/>
      <c r="O1575" s="492"/>
      <c r="P1575" s="492"/>
      <c r="Q1575" s="4"/>
      <c r="R1575" s="449"/>
      <c r="S1575" s="4"/>
      <c r="T1575" s="4"/>
      <c r="U1575" s="4"/>
      <c r="V1575" s="4"/>
      <c r="W1575" s="4"/>
      <c r="X1575" s="4"/>
      <c r="Y1575" s="4"/>
      <c r="Z1575" s="4"/>
    </row>
    <row r="1576" spans="1:26" ht="15" customHeight="1" x14ac:dyDescent="0.3">
      <c r="A1576" s="492"/>
      <c r="B1576" s="492"/>
      <c r="C1576" s="492"/>
      <c r="D1576" s="492"/>
      <c r="E1576" s="492"/>
      <c r="F1576" s="492"/>
      <c r="G1576" s="492"/>
      <c r="H1576" s="492"/>
      <c r="I1576" s="492"/>
      <c r="J1576" s="492"/>
      <c r="K1576" s="492"/>
      <c r="L1576" s="492"/>
      <c r="M1576" s="492"/>
      <c r="N1576" s="492"/>
      <c r="O1576" s="492"/>
      <c r="P1576" s="492"/>
      <c r="Q1576" s="4"/>
      <c r="R1576" s="449"/>
      <c r="S1576" s="4"/>
      <c r="T1576" s="4"/>
      <c r="U1576" s="4"/>
      <c r="V1576" s="4"/>
      <c r="W1576" s="4"/>
      <c r="X1576" s="4"/>
      <c r="Y1576" s="4"/>
      <c r="Z1576" s="4"/>
    </row>
    <row r="1577" spans="1:26" ht="15" customHeight="1" x14ac:dyDescent="0.3">
      <c r="A1577" s="492"/>
      <c r="B1577" s="492"/>
      <c r="C1577" s="492"/>
      <c r="D1577" s="492"/>
      <c r="E1577" s="492"/>
      <c r="F1577" s="492"/>
      <c r="G1577" s="492"/>
      <c r="H1577" s="492"/>
      <c r="I1577" s="492"/>
      <c r="J1577" s="492"/>
      <c r="K1577" s="492"/>
      <c r="L1577" s="492"/>
      <c r="M1577" s="492"/>
      <c r="N1577" s="492"/>
      <c r="O1577" s="492"/>
      <c r="P1577" s="492"/>
      <c r="Q1577" s="4"/>
      <c r="R1577" s="449"/>
      <c r="S1577" s="4"/>
      <c r="T1577" s="4"/>
      <c r="U1577" s="4"/>
      <c r="V1577" s="4"/>
      <c r="W1577" s="4"/>
      <c r="X1577" s="4"/>
      <c r="Y1577" s="4"/>
      <c r="Z1577" s="4"/>
    </row>
    <row r="1578" spans="1:26" ht="15" customHeight="1" x14ac:dyDescent="0.3">
      <c r="A1578" s="492"/>
      <c r="B1578" s="492"/>
      <c r="C1578" s="492"/>
      <c r="D1578" s="492"/>
      <c r="E1578" s="492"/>
      <c r="F1578" s="492"/>
      <c r="G1578" s="492"/>
      <c r="H1578" s="492"/>
      <c r="I1578" s="492"/>
      <c r="J1578" s="492"/>
      <c r="K1578" s="492"/>
      <c r="L1578" s="492"/>
      <c r="M1578" s="492"/>
      <c r="N1578" s="492"/>
      <c r="O1578" s="492"/>
      <c r="P1578" s="492"/>
      <c r="Q1578" s="4"/>
      <c r="R1578" s="449"/>
      <c r="S1578" s="4"/>
      <c r="T1578" s="4"/>
      <c r="U1578" s="4"/>
      <c r="V1578" s="4"/>
      <c r="W1578" s="4"/>
      <c r="X1578" s="4"/>
      <c r="Y1578" s="4"/>
      <c r="Z1578" s="4"/>
    </row>
    <row r="1579" spans="1:26" ht="15" customHeight="1" x14ac:dyDescent="0.3">
      <c r="A1579" s="492"/>
      <c r="B1579" s="492"/>
      <c r="C1579" s="492"/>
      <c r="D1579" s="492"/>
      <c r="E1579" s="492"/>
      <c r="F1579" s="492"/>
      <c r="G1579" s="492"/>
      <c r="H1579" s="492"/>
      <c r="I1579" s="492"/>
      <c r="J1579" s="492"/>
      <c r="K1579" s="492"/>
      <c r="L1579" s="492"/>
      <c r="M1579" s="492"/>
      <c r="N1579" s="492"/>
      <c r="O1579" s="492"/>
      <c r="P1579" s="492"/>
      <c r="Q1579" s="4"/>
      <c r="R1579" s="449"/>
      <c r="S1579" s="4"/>
      <c r="T1579" s="4"/>
      <c r="U1579" s="4"/>
      <c r="V1579" s="4"/>
      <c r="W1579" s="4"/>
      <c r="X1579" s="4"/>
      <c r="Y1579" s="4"/>
      <c r="Z1579" s="4"/>
    </row>
    <row r="1580" spans="1:26" ht="15" customHeight="1" x14ac:dyDescent="0.3">
      <c r="A1580" s="492"/>
      <c r="B1580" s="492"/>
      <c r="C1580" s="492"/>
      <c r="D1580" s="492"/>
      <c r="E1580" s="492"/>
      <c r="F1580" s="492"/>
      <c r="G1580" s="492"/>
      <c r="H1580" s="492"/>
      <c r="I1580" s="492"/>
      <c r="J1580" s="492"/>
      <c r="K1580" s="492"/>
      <c r="L1580" s="492"/>
      <c r="M1580" s="492"/>
      <c r="N1580" s="492"/>
      <c r="O1580" s="492"/>
      <c r="P1580" s="492"/>
      <c r="Q1580" s="4"/>
      <c r="R1580" s="449"/>
      <c r="S1580" s="4"/>
      <c r="T1580" s="4"/>
      <c r="U1580" s="4"/>
      <c r="V1580" s="4"/>
      <c r="W1580" s="4"/>
      <c r="X1580" s="4"/>
      <c r="Y1580" s="4"/>
      <c r="Z1580" s="4"/>
    </row>
    <row r="1581" spans="1:26" ht="15" customHeight="1" x14ac:dyDescent="0.3">
      <c r="A1581" s="492"/>
      <c r="B1581" s="492"/>
      <c r="C1581" s="492"/>
      <c r="D1581" s="492"/>
      <c r="E1581" s="492"/>
      <c r="F1581" s="492"/>
      <c r="G1581" s="492"/>
      <c r="H1581" s="492"/>
      <c r="I1581" s="492"/>
      <c r="J1581" s="492"/>
      <c r="K1581" s="492"/>
      <c r="L1581" s="492"/>
      <c r="M1581" s="492"/>
      <c r="N1581" s="492"/>
      <c r="O1581" s="492"/>
      <c r="P1581" s="492"/>
      <c r="Q1581" s="4"/>
      <c r="R1581" s="449"/>
      <c r="S1581" s="4"/>
      <c r="T1581" s="4"/>
      <c r="U1581" s="4"/>
      <c r="V1581" s="4"/>
      <c r="W1581" s="4"/>
      <c r="X1581" s="4"/>
      <c r="Y1581" s="4"/>
      <c r="Z1581" s="4"/>
    </row>
    <row r="1582" spans="1:26" ht="15" customHeight="1" x14ac:dyDescent="0.3">
      <c r="A1582" s="492"/>
      <c r="B1582" s="492"/>
      <c r="C1582" s="492"/>
      <c r="D1582" s="492"/>
      <c r="E1582" s="492"/>
      <c r="F1582" s="492"/>
      <c r="G1582" s="492"/>
      <c r="H1582" s="492"/>
      <c r="I1582" s="492"/>
      <c r="J1582" s="492"/>
      <c r="K1582" s="492"/>
      <c r="L1582" s="492"/>
      <c r="M1582" s="492"/>
      <c r="N1582" s="492"/>
      <c r="O1582" s="492"/>
      <c r="P1582" s="492"/>
      <c r="Q1582" s="4"/>
      <c r="R1582" s="449"/>
      <c r="S1582" s="4"/>
      <c r="T1582" s="4"/>
      <c r="U1582" s="4"/>
      <c r="V1582" s="4"/>
      <c r="W1582" s="4"/>
      <c r="X1582" s="4"/>
      <c r="Y1582" s="4"/>
      <c r="Z1582" s="4"/>
    </row>
    <row r="1583" spans="1:26" ht="15" customHeight="1" x14ac:dyDescent="0.3">
      <c r="A1583" s="492"/>
      <c r="B1583" s="492"/>
      <c r="C1583" s="492"/>
      <c r="D1583" s="492"/>
      <c r="E1583" s="492"/>
      <c r="F1583" s="492"/>
      <c r="G1583" s="492"/>
      <c r="H1583" s="492"/>
      <c r="I1583" s="492"/>
      <c r="J1583" s="492"/>
      <c r="K1583" s="492"/>
      <c r="L1583" s="492"/>
      <c r="M1583" s="492"/>
      <c r="N1583" s="492"/>
      <c r="O1583" s="492"/>
      <c r="P1583" s="492"/>
      <c r="Q1583" s="4"/>
      <c r="R1583" s="449"/>
      <c r="S1583" s="4"/>
      <c r="T1583" s="4"/>
      <c r="U1583" s="4"/>
      <c r="V1583" s="4"/>
      <c r="W1583" s="4"/>
      <c r="X1583" s="4"/>
      <c r="Y1583" s="4"/>
      <c r="Z1583" s="4"/>
    </row>
    <row r="1584" spans="1:26" ht="15" customHeight="1" x14ac:dyDescent="0.3">
      <c r="A1584" s="492"/>
      <c r="B1584" s="492"/>
      <c r="C1584" s="492"/>
      <c r="D1584" s="492"/>
      <c r="E1584" s="492"/>
      <c r="F1584" s="492"/>
      <c r="G1584" s="492"/>
      <c r="H1584" s="492"/>
      <c r="I1584" s="492"/>
      <c r="J1584" s="492"/>
      <c r="K1584" s="492"/>
      <c r="L1584" s="492"/>
      <c r="M1584" s="492"/>
      <c r="N1584" s="492"/>
      <c r="O1584" s="492"/>
      <c r="P1584" s="492"/>
      <c r="Q1584" s="4"/>
      <c r="R1584" s="449"/>
      <c r="S1584" s="4"/>
      <c r="T1584" s="4"/>
      <c r="U1584" s="4"/>
      <c r="V1584" s="4"/>
      <c r="W1584" s="4"/>
      <c r="X1584" s="4"/>
      <c r="Y1584" s="4"/>
      <c r="Z1584" s="4"/>
    </row>
    <row r="1585" spans="1:26" ht="15" customHeight="1" x14ac:dyDescent="0.3">
      <c r="A1585" s="492"/>
      <c r="B1585" s="492"/>
      <c r="C1585" s="492"/>
      <c r="D1585" s="492"/>
      <c r="E1585" s="492"/>
      <c r="F1585" s="492"/>
      <c r="G1585" s="492"/>
      <c r="H1585" s="492"/>
      <c r="I1585" s="492"/>
      <c r="J1585" s="492"/>
      <c r="K1585" s="492"/>
      <c r="L1585" s="492"/>
      <c r="M1585" s="492"/>
      <c r="N1585" s="492"/>
      <c r="O1585" s="492"/>
      <c r="P1585" s="492"/>
      <c r="Q1585" s="4"/>
      <c r="R1585" s="449"/>
      <c r="S1585" s="4"/>
      <c r="T1585" s="4"/>
      <c r="U1585" s="4"/>
      <c r="V1585" s="4"/>
      <c r="W1585" s="4"/>
      <c r="X1585" s="4"/>
      <c r="Y1585" s="4"/>
      <c r="Z1585" s="4"/>
    </row>
    <row r="1586" spans="1:26" ht="15" customHeight="1" x14ac:dyDescent="0.3">
      <c r="A1586" s="492"/>
      <c r="B1586" s="492"/>
      <c r="C1586" s="492"/>
      <c r="D1586" s="492"/>
      <c r="E1586" s="492"/>
      <c r="F1586" s="492"/>
      <c r="G1586" s="492"/>
      <c r="H1586" s="492"/>
      <c r="I1586" s="492"/>
      <c r="J1586" s="492"/>
      <c r="K1586" s="492"/>
      <c r="L1586" s="492"/>
      <c r="M1586" s="492"/>
      <c r="N1586" s="492"/>
      <c r="O1586" s="492"/>
      <c r="P1586" s="492"/>
      <c r="Q1586" s="4"/>
      <c r="R1586" s="449"/>
      <c r="S1586" s="4"/>
      <c r="T1586" s="4"/>
      <c r="U1586" s="4"/>
      <c r="V1586" s="4"/>
      <c r="W1586" s="4"/>
      <c r="X1586" s="4"/>
      <c r="Y1586" s="4"/>
      <c r="Z1586" s="4"/>
    </row>
    <row r="1587" spans="1:26" ht="15" customHeight="1" x14ac:dyDescent="0.3">
      <c r="A1587" s="492"/>
      <c r="B1587" s="492"/>
      <c r="C1587" s="492"/>
      <c r="D1587" s="492"/>
      <c r="E1587" s="492"/>
      <c r="F1587" s="492"/>
      <c r="G1587" s="492"/>
      <c r="H1587" s="492"/>
      <c r="I1587" s="492"/>
      <c r="J1587" s="492"/>
      <c r="K1587" s="492"/>
      <c r="L1587" s="492"/>
      <c r="M1587" s="492"/>
      <c r="N1587" s="492"/>
      <c r="O1587" s="492"/>
      <c r="P1587" s="492"/>
      <c r="Q1587" s="4"/>
      <c r="R1587" s="449"/>
      <c r="S1587" s="4"/>
      <c r="T1587" s="4"/>
      <c r="U1587" s="4"/>
      <c r="V1587" s="4"/>
      <c r="W1587" s="4"/>
      <c r="X1587" s="4"/>
      <c r="Y1587" s="4"/>
      <c r="Z1587" s="4"/>
    </row>
    <row r="1588" spans="1:26" ht="15" customHeight="1" x14ac:dyDescent="0.3">
      <c r="A1588" s="492"/>
      <c r="B1588" s="492"/>
      <c r="C1588" s="492"/>
      <c r="D1588" s="492"/>
      <c r="E1588" s="492"/>
      <c r="F1588" s="492"/>
      <c r="G1588" s="492"/>
      <c r="H1588" s="492"/>
      <c r="I1588" s="492"/>
      <c r="J1588" s="492"/>
      <c r="K1588" s="492"/>
      <c r="L1588" s="492"/>
      <c r="M1588" s="492"/>
      <c r="N1588" s="492"/>
      <c r="O1588" s="492"/>
      <c r="P1588" s="492"/>
      <c r="Q1588" s="4"/>
      <c r="R1588" s="449"/>
      <c r="S1588" s="4"/>
      <c r="T1588" s="4"/>
      <c r="U1588" s="4"/>
      <c r="V1588" s="4"/>
      <c r="W1588" s="4"/>
      <c r="X1588" s="4"/>
      <c r="Y1588" s="4"/>
      <c r="Z1588" s="4"/>
    </row>
    <row r="1589" spans="1:26" ht="15" customHeight="1" x14ac:dyDescent="0.3">
      <c r="A1589" s="492"/>
      <c r="B1589" s="492"/>
      <c r="C1589" s="492"/>
      <c r="D1589" s="492"/>
      <c r="E1589" s="492"/>
      <c r="F1589" s="492"/>
      <c r="G1589" s="492"/>
      <c r="H1589" s="492"/>
      <c r="I1589" s="492"/>
      <c r="J1589" s="492"/>
      <c r="K1589" s="492"/>
      <c r="L1589" s="492"/>
      <c r="M1589" s="492"/>
      <c r="N1589" s="492"/>
      <c r="O1589" s="492"/>
      <c r="P1589" s="492"/>
      <c r="Q1589" s="4"/>
      <c r="R1589" s="449"/>
      <c r="S1589" s="4"/>
      <c r="T1589" s="4"/>
      <c r="U1589" s="4"/>
      <c r="V1589" s="4"/>
      <c r="W1589" s="4"/>
      <c r="X1589" s="4"/>
      <c r="Y1589" s="4"/>
      <c r="Z1589" s="4"/>
    </row>
    <row r="1590" spans="1:26" ht="15" customHeight="1" x14ac:dyDescent="0.3">
      <c r="A1590" s="492"/>
      <c r="B1590" s="492"/>
      <c r="C1590" s="492"/>
      <c r="D1590" s="492"/>
      <c r="E1590" s="492"/>
      <c r="F1590" s="492"/>
      <c r="G1590" s="492"/>
      <c r="H1590" s="492"/>
      <c r="I1590" s="492"/>
      <c r="J1590" s="492"/>
      <c r="K1590" s="492"/>
      <c r="L1590" s="492"/>
      <c r="M1590" s="492"/>
      <c r="N1590" s="492"/>
      <c r="O1590" s="492"/>
      <c r="P1590" s="492"/>
      <c r="Q1590" s="4"/>
      <c r="R1590" s="449"/>
      <c r="S1590" s="4"/>
      <c r="T1590" s="4"/>
      <c r="U1590" s="4"/>
      <c r="V1590" s="4"/>
      <c r="W1590" s="4"/>
      <c r="X1590" s="4"/>
      <c r="Y1590" s="4"/>
      <c r="Z1590" s="4"/>
    </row>
    <row r="1591" spans="1:26" ht="15" customHeight="1" x14ac:dyDescent="0.3">
      <c r="A1591" s="492"/>
      <c r="B1591" s="492"/>
      <c r="C1591" s="492"/>
      <c r="D1591" s="492"/>
      <c r="E1591" s="492"/>
      <c r="F1591" s="492"/>
      <c r="G1591" s="492"/>
      <c r="H1591" s="492"/>
      <c r="I1591" s="492"/>
      <c r="J1591" s="492"/>
      <c r="K1591" s="492"/>
      <c r="L1591" s="492"/>
      <c r="M1591" s="492"/>
      <c r="N1591" s="492"/>
      <c r="O1591" s="492"/>
      <c r="P1591" s="492"/>
      <c r="Q1591" s="4"/>
      <c r="R1591" s="449"/>
      <c r="S1591" s="4"/>
      <c r="T1591" s="4"/>
      <c r="U1591" s="4"/>
      <c r="V1591" s="4"/>
      <c r="W1591" s="4"/>
      <c r="X1591" s="4"/>
      <c r="Y1591" s="4"/>
      <c r="Z1591" s="4"/>
    </row>
    <row r="1592" spans="1:26" ht="15" customHeight="1" x14ac:dyDescent="0.3">
      <c r="A1592" s="492"/>
      <c r="B1592" s="492"/>
      <c r="C1592" s="492"/>
      <c r="D1592" s="492"/>
      <c r="E1592" s="492"/>
      <c r="F1592" s="492"/>
      <c r="G1592" s="492"/>
      <c r="H1592" s="492"/>
      <c r="I1592" s="492"/>
      <c r="J1592" s="492"/>
      <c r="K1592" s="492"/>
      <c r="L1592" s="492"/>
      <c r="M1592" s="492"/>
      <c r="N1592" s="492"/>
      <c r="O1592" s="492"/>
      <c r="P1592" s="492"/>
      <c r="Q1592" s="4"/>
      <c r="R1592" s="449"/>
      <c r="S1592" s="4"/>
      <c r="T1592" s="4"/>
      <c r="U1592" s="4"/>
      <c r="V1592" s="4"/>
      <c r="W1592" s="4"/>
      <c r="X1592" s="4"/>
      <c r="Y1592" s="4"/>
      <c r="Z1592" s="4"/>
    </row>
    <row r="1593" spans="1:26" ht="15" customHeight="1" x14ac:dyDescent="0.3">
      <c r="A1593" s="492"/>
      <c r="B1593" s="492"/>
      <c r="C1593" s="492"/>
      <c r="D1593" s="492"/>
      <c r="E1593" s="492"/>
      <c r="F1593" s="492"/>
      <c r="G1593" s="492"/>
      <c r="H1593" s="492"/>
      <c r="I1593" s="492"/>
      <c r="J1593" s="492"/>
      <c r="K1593" s="492"/>
      <c r="L1593" s="492"/>
      <c r="M1593" s="492"/>
      <c r="N1593" s="492"/>
      <c r="O1593" s="492"/>
      <c r="P1593" s="492"/>
      <c r="Q1593" s="4"/>
      <c r="R1593" s="449"/>
      <c r="S1593" s="4"/>
      <c r="T1593" s="4"/>
      <c r="U1593" s="4"/>
      <c r="V1593" s="4"/>
      <c r="W1593" s="4"/>
      <c r="X1593" s="4"/>
      <c r="Y1593" s="4"/>
      <c r="Z1593" s="4"/>
    </row>
    <row r="1594" spans="1:26" ht="15" customHeight="1" x14ac:dyDescent="0.3">
      <c r="A1594" s="492"/>
      <c r="B1594" s="492"/>
      <c r="C1594" s="492"/>
      <c r="D1594" s="492"/>
      <c r="E1594" s="492"/>
      <c r="F1594" s="492"/>
      <c r="G1594" s="492"/>
      <c r="H1594" s="492"/>
      <c r="I1594" s="492"/>
      <c r="J1594" s="492"/>
      <c r="K1594" s="492"/>
      <c r="L1594" s="492"/>
      <c r="M1594" s="492"/>
      <c r="N1594" s="492"/>
      <c r="O1594" s="492"/>
      <c r="P1594" s="492"/>
      <c r="Q1594" s="4"/>
      <c r="R1594" s="449"/>
      <c r="S1594" s="4"/>
      <c r="T1594" s="4"/>
      <c r="U1594" s="4"/>
      <c r="V1594" s="4"/>
      <c r="W1594" s="4"/>
      <c r="X1594" s="4"/>
      <c r="Y1594" s="4"/>
      <c r="Z1594" s="4"/>
    </row>
    <row r="1595" spans="1:26" ht="27.6" customHeight="1" x14ac:dyDescent="0.3">
      <c r="A1595" s="492"/>
      <c r="B1595" s="492"/>
      <c r="C1595" s="492"/>
      <c r="D1595" s="492"/>
      <c r="E1595" s="492"/>
      <c r="F1595" s="492"/>
      <c r="G1595" s="492"/>
      <c r="H1595" s="492"/>
      <c r="I1595" s="492"/>
      <c r="J1595" s="492"/>
      <c r="K1595" s="492"/>
      <c r="L1595" s="492"/>
      <c r="M1595" s="492"/>
      <c r="N1595" s="492"/>
      <c r="O1595" s="492"/>
      <c r="P1595" s="492"/>
      <c r="Q1595" s="4"/>
      <c r="R1595" s="449"/>
      <c r="S1595" s="4"/>
      <c r="T1595" s="4"/>
      <c r="U1595" s="4"/>
      <c r="V1595" s="4"/>
      <c r="W1595" s="4"/>
      <c r="X1595" s="4"/>
      <c r="Y1595" s="4"/>
      <c r="Z1595" s="4"/>
    </row>
    <row r="1596" spans="1:26" ht="15" customHeight="1" x14ac:dyDescent="0.3">
      <c r="A1596" s="492"/>
      <c r="B1596" s="492"/>
      <c r="C1596" s="492"/>
      <c r="D1596" s="492"/>
      <c r="E1596" s="492"/>
      <c r="F1596" s="492"/>
      <c r="G1596" s="492"/>
      <c r="H1596" s="492"/>
      <c r="I1596" s="492"/>
      <c r="J1596" s="492"/>
      <c r="K1596" s="492"/>
      <c r="L1596" s="492"/>
      <c r="M1596" s="492"/>
      <c r="N1596" s="492"/>
      <c r="O1596" s="492"/>
      <c r="P1596" s="492"/>
      <c r="Q1596" s="4"/>
      <c r="R1596" s="449"/>
      <c r="S1596" s="4"/>
      <c r="T1596" s="4"/>
      <c r="U1596" s="4"/>
      <c r="V1596" s="4"/>
      <c r="W1596" s="4"/>
      <c r="X1596" s="4"/>
      <c r="Y1596" s="4"/>
      <c r="Z1596" s="4"/>
    </row>
    <row r="1597" spans="1:26" ht="15" customHeight="1" x14ac:dyDescent="0.3">
      <c r="A1597" s="492"/>
      <c r="B1597" s="492"/>
      <c r="C1597" s="492"/>
      <c r="D1597" s="492"/>
      <c r="E1597" s="492"/>
      <c r="F1597" s="492"/>
      <c r="G1597" s="492"/>
      <c r="H1597" s="492"/>
      <c r="I1597" s="492"/>
      <c r="J1597" s="492"/>
      <c r="K1597" s="492"/>
      <c r="L1597" s="492"/>
      <c r="M1597" s="492"/>
      <c r="N1597" s="492"/>
      <c r="O1597" s="492"/>
      <c r="P1597" s="492"/>
      <c r="Q1597" s="4"/>
      <c r="R1597" s="449"/>
      <c r="S1597" s="4"/>
      <c r="T1597" s="4"/>
      <c r="U1597" s="4"/>
      <c r="V1597" s="4"/>
      <c r="W1597" s="4"/>
      <c r="X1597" s="4"/>
      <c r="Y1597" s="4"/>
      <c r="Z1597" s="4"/>
    </row>
    <row r="1598" spans="1:26" ht="15" customHeight="1" x14ac:dyDescent="0.3">
      <c r="A1598" s="492"/>
      <c r="B1598" s="492"/>
      <c r="C1598" s="492"/>
      <c r="D1598" s="492"/>
      <c r="E1598" s="492"/>
      <c r="F1598" s="492"/>
      <c r="G1598" s="492"/>
      <c r="H1598" s="492"/>
      <c r="I1598" s="492"/>
      <c r="J1598" s="492"/>
      <c r="K1598" s="492"/>
      <c r="L1598" s="492"/>
      <c r="M1598" s="492"/>
      <c r="N1598" s="492"/>
      <c r="O1598" s="492"/>
      <c r="P1598" s="492"/>
      <c r="Q1598" s="4"/>
      <c r="R1598" s="449"/>
      <c r="S1598" s="4"/>
      <c r="T1598" s="4"/>
      <c r="U1598" s="4"/>
      <c r="V1598" s="4"/>
      <c r="W1598" s="4"/>
      <c r="X1598" s="4"/>
      <c r="Y1598" s="4"/>
      <c r="Z1598" s="4"/>
    </row>
    <row r="1599" spans="1:26" ht="15" customHeight="1" x14ac:dyDescent="0.3">
      <c r="A1599" s="492"/>
      <c r="B1599" s="492"/>
      <c r="C1599" s="492"/>
      <c r="D1599" s="492"/>
      <c r="E1599" s="492"/>
      <c r="F1599" s="492"/>
      <c r="G1599" s="492"/>
      <c r="H1599" s="492"/>
      <c r="I1599" s="492"/>
      <c r="J1599" s="492"/>
      <c r="K1599" s="492"/>
      <c r="L1599" s="492"/>
      <c r="M1599" s="492"/>
      <c r="N1599" s="492"/>
      <c r="O1599" s="492"/>
      <c r="P1599" s="492"/>
      <c r="Q1599" s="4"/>
      <c r="R1599" s="449"/>
      <c r="S1599" s="4"/>
      <c r="T1599" s="4"/>
      <c r="U1599" s="4"/>
      <c r="V1599" s="4"/>
      <c r="W1599" s="4"/>
      <c r="X1599" s="4"/>
      <c r="Y1599" s="4"/>
      <c r="Z1599" s="4"/>
    </row>
    <row r="1600" spans="1:26" ht="15" customHeight="1" x14ac:dyDescent="0.3">
      <c r="A1600" s="492"/>
      <c r="B1600" s="492"/>
      <c r="C1600" s="492"/>
      <c r="D1600" s="492"/>
      <c r="E1600" s="492"/>
      <c r="F1600" s="492"/>
      <c r="G1600" s="492"/>
      <c r="H1600" s="492"/>
      <c r="I1600" s="492"/>
      <c r="J1600" s="492"/>
      <c r="K1600" s="492"/>
      <c r="L1600" s="492"/>
      <c r="M1600" s="492"/>
      <c r="N1600" s="492"/>
      <c r="O1600" s="492"/>
      <c r="P1600" s="492"/>
      <c r="Q1600" s="4"/>
      <c r="R1600" s="449"/>
      <c r="S1600" s="4"/>
      <c r="T1600" s="4"/>
      <c r="U1600" s="4"/>
      <c r="V1600" s="4"/>
      <c r="W1600" s="4"/>
      <c r="X1600" s="4"/>
      <c r="Y1600" s="4"/>
      <c r="Z1600" s="4"/>
    </row>
    <row r="1601" spans="1:26" ht="15" customHeight="1" x14ac:dyDescent="0.3">
      <c r="A1601" s="492"/>
      <c r="B1601" s="492"/>
      <c r="C1601" s="492"/>
      <c r="D1601" s="492"/>
      <c r="E1601" s="492"/>
      <c r="F1601" s="492"/>
      <c r="G1601" s="492"/>
      <c r="H1601" s="492"/>
      <c r="I1601" s="492"/>
      <c r="J1601" s="492"/>
      <c r="K1601" s="492"/>
      <c r="L1601" s="492"/>
      <c r="M1601" s="492"/>
      <c r="N1601" s="492"/>
      <c r="O1601" s="492"/>
      <c r="P1601" s="492"/>
      <c r="Q1601" s="4"/>
      <c r="R1601" s="449"/>
      <c r="S1601" s="4"/>
      <c r="T1601" s="4"/>
      <c r="U1601" s="4"/>
      <c r="V1601" s="4"/>
      <c r="W1601" s="4"/>
      <c r="X1601" s="4"/>
      <c r="Y1601" s="4"/>
      <c r="Z1601" s="4"/>
    </row>
    <row r="1602" spans="1:26" ht="15" customHeight="1" x14ac:dyDescent="0.3">
      <c r="A1602" s="492"/>
      <c r="B1602" s="492"/>
      <c r="C1602" s="492"/>
      <c r="D1602" s="492"/>
      <c r="E1602" s="492"/>
      <c r="F1602" s="492"/>
      <c r="G1602" s="492"/>
      <c r="H1602" s="492"/>
      <c r="I1602" s="492"/>
      <c r="J1602" s="492"/>
      <c r="K1602" s="492"/>
      <c r="L1602" s="492"/>
      <c r="M1602" s="492"/>
      <c r="N1602" s="492"/>
      <c r="O1602" s="492"/>
      <c r="P1602" s="492"/>
      <c r="Q1602" s="4"/>
      <c r="R1602" s="449"/>
      <c r="S1602" s="4"/>
      <c r="T1602" s="4"/>
      <c r="U1602" s="4"/>
      <c r="V1602" s="4"/>
      <c r="W1602" s="4"/>
      <c r="X1602" s="4"/>
      <c r="Y1602" s="4"/>
      <c r="Z1602" s="4"/>
    </row>
    <row r="1603" spans="1:26" ht="15" customHeight="1" x14ac:dyDescent="0.3">
      <c r="A1603" s="492"/>
      <c r="B1603" s="492"/>
      <c r="C1603" s="492"/>
      <c r="D1603" s="492"/>
      <c r="E1603" s="492"/>
      <c r="F1603" s="492"/>
      <c r="G1603" s="492"/>
      <c r="H1603" s="492"/>
      <c r="I1603" s="492"/>
      <c r="J1603" s="492"/>
      <c r="K1603" s="492"/>
      <c r="L1603" s="492"/>
      <c r="M1603" s="492"/>
      <c r="N1603" s="492"/>
      <c r="O1603" s="492"/>
      <c r="P1603" s="492"/>
      <c r="Q1603" s="4"/>
      <c r="R1603" s="449"/>
      <c r="S1603" s="4"/>
      <c r="T1603" s="4"/>
      <c r="U1603" s="4"/>
      <c r="V1603" s="4"/>
      <c r="W1603" s="4"/>
      <c r="X1603" s="4"/>
      <c r="Y1603" s="4"/>
      <c r="Z1603" s="4"/>
    </row>
    <row r="1604" spans="1:26" ht="15" customHeight="1" x14ac:dyDescent="0.3">
      <c r="A1604" s="492"/>
      <c r="B1604" s="492"/>
      <c r="C1604" s="492"/>
      <c r="D1604" s="492"/>
      <c r="E1604" s="492"/>
      <c r="F1604" s="492"/>
      <c r="G1604" s="492"/>
      <c r="H1604" s="492"/>
      <c r="I1604" s="492"/>
      <c r="J1604" s="492"/>
      <c r="K1604" s="492"/>
      <c r="L1604" s="492"/>
      <c r="M1604" s="492"/>
      <c r="N1604" s="492"/>
      <c r="O1604" s="492"/>
      <c r="P1604" s="492"/>
      <c r="Q1604" s="4"/>
      <c r="R1604" s="449"/>
      <c r="S1604" s="4"/>
      <c r="T1604" s="4"/>
      <c r="U1604" s="4"/>
      <c r="V1604" s="4"/>
      <c r="W1604" s="4"/>
      <c r="X1604" s="4"/>
      <c r="Y1604" s="4"/>
      <c r="Z1604" s="4"/>
    </row>
    <row r="1605" spans="1:26" ht="15" customHeight="1" x14ac:dyDescent="0.3">
      <c r="A1605" s="492"/>
      <c r="B1605" s="492"/>
      <c r="C1605" s="492"/>
      <c r="D1605" s="492"/>
      <c r="E1605" s="492"/>
      <c r="F1605" s="492"/>
      <c r="G1605" s="492"/>
      <c r="H1605" s="492"/>
      <c r="I1605" s="492"/>
      <c r="J1605" s="492"/>
      <c r="K1605" s="492"/>
      <c r="L1605" s="492"/>
      <c r="M1605" s="492"/>
      <c r="N1605" s="492"/>
      <c r="O1605" s="492"/>
      <c r="P1605" s="492"/>
      <c r="Q1605" s="4"/>
      <c r="R1605" s="449"/>
      <c r="S1605" s="4"/>
      <c r="T1605" s="4"/>
      <c r="U1605" s="4"/>
      <c r="V1605" s="4"/>
      <c r="W1605" s="4"/>
      <c r="X1605" s="4"/>
      <c r="Y1605" s="4"/>
      <c r="Z1605" s="4"/>
    </row>
    <row r="1606" spans="1:26" ht="15" customHeight="1" x14ac:dyDescent="0.3">
      <c r="A1606" s="492"/>
      <c r="B1606" s="492"/>
      <c r="C1606" s="492"/>
      <c r="D1606" s="492"/>
      <c r="E1606" s="492"/>
      <c r="F1606" s="492"/>
      <c r="G1606" s="492"/>
      <c r="H1606" s="492"/>
      <c r="I1606" s="492"/>
      <c r="J1606" s="492"/>
      <c r="K1606" s="492"/>
      <c r="L1606" s="492"/>
      <c r="M1606" s="492"/>
      <c r="N1606" s="492"/>
      <c r="O1606" s="492"/>
      <c r="P1606" s="492"/>
      <c r="Q1606" s="4"/>
      <c r="R1606" s="449"/>
      <c r="S1606" s="4"/>
      <c r="T1606" s="4"/>
      <c r="U1606" s="4"/>
      <c r="V1606" s="4"/>
      <c r="W1606" s="4"/>
      <c r="X1606" s="4"/>
      <c r="Y1606" s="4"/>
      <c r="Z1606" s="4"/>
    </row>
    <row r="1607" spans="1:26" ht="15" customHeight="1" x14ac:dyDescent="0.3">
      <c r="A1607" s="492"/>
      <c r="B1607" s="492"/>
      <c r="C1607" s="492"/>
      <c r="D1607" s="492"/>
      <c r="E1607" s="492"/>
      <c r="F1607" s="492"/>
      <c r="G1607" s="492"/>
      <c r="H1607" s="492"/>
      <c r="I1607" s="492"/>
      <c r="J1607" s="492"/>
      <c r="K1607" s="492"/>
      <c r="L1607" s="492"/>
      <c r="M1607" s="492"/>
      <c r="N1607" s="492"/>
      <c r="O1607" s="492"/>
      <c r="P1607" s="492"/>
      <c r="Q1607" s="4"/>
      <c r="R1607" s="449"/>
      <c r="S1607" s="4"/>
      <c r="T1607" s="4"/>
      <c r="U1607" s="4"/>
      <c r="V1607" s="4"/>
      <c r="W1607" s="4"/>
      <c r="X1607" s="4"/>
      <c r="Y1607" s="4"/>
      <c r="Z1607" s="4"/>
    </row>
    <row r="1608" spans="1:26" ht="15" customHeight="1" x14ac:dyDescent="0.3">
      <c r="A1608" s="492"/>
      <c r="B1608" s="492"/>
      <c r="C1608" s="492"/>
      <c r="D1608" s="492"/>
      <c r="E1608" s="492"/>
      <c r="F1608" s="492"/>
      <c r="G1608" s="492"/>
      <c r="H1608" s="492"/>
      <c r="I1608" s="492"/>
      <c r="J1608" s="492"/>
      <c r="K1608" s="492"/>
      <c r="L1608" s="492"/>
      <c r="M1608" s="492"/>
      <c r="N1608" s="492"/>
      <c r="O1608" s="492"/>
      <c r="P1608" s="492"/>
      <c r="Q1608" s="4"/>
      <c r="R1608" s="449"/>
      <c r="S1608" s="4"/>
      <c r="T1608" s="4"/>
      <c r="U1608" s="4"/>
      <c r="V1608" s="4"/>
      <c r="W1608" s="4"/>
      <c r="X1608" s="4"/>
      <c r="Y1608" s="4"/>
      <c r="Z1608" s="4"/>
    </row>
    <row r="1609" spans="1:26" ht="15" customHeight="1" x14ac:dyDescent="0.3">
      <c r="A1609" s="492"/>
      <c r="B1609" s="492"/>
      <c r="C1609" s="492"/>
      <c r="D1609" s="492"/>
      <c r="E1609" s="492"/>
      <c r="F1609" s="492"/>
      <c r="G1609" s="492"/>
      <c r="H1609" s="492"/>
      <c r="I1609" s="492"/>
      <c r="J1609" s="492"/>
      <c r="K1609" s="492"/>
      <c r="L1609" s="492"/>
      <c r="M1609" s="492"/>
      <c r="N1609" s="492"/>
      <c r="O1609" s="492"/>
      <c r="P1609" s="492"/>
      <c r="Q1609" s="4"/>
      <c r="R1609" s="449"/>
      <c r="S1609" s="4"/>
      <c r="T1609" s="4"/>
      <c r="U1609" s="4"/>
      <c r="V1609" s="4"/>
      <c r="W1609" s="4"/>
      <c r="X1609" s="4"/>
      <c r="Y1609" s="4"/>
      <c r="Z1609" s="4"/>
    </row>
    <row r="1610" spans="1:26" ht="15" customHeight="1" x14ac:dyDescent="0.3">
      <c r="A1610" s="492"/>
      <c r="B1610" s="492"/>
      <c r="C1610" s="492"/>
      <c r="D1610" s="492"/>
      <c r="E1610" s="492"/>
      <c r="F1610" s="492"/>
      <c r="G1610" s="492"/>
      <c r="H1610" s="492"/>
      <c r="I1610" s="492"/>
      <c r="J1610" s="492"/>
      <c r="K1610" s="492"/>
      <c r="L1610" s="492"/>
      <c r="M1610" s="492"/>
      <c r="N1610" s="492"/>
      <c r="O1610" s="492"/>
      <c r="P1610" s="492"/>
      <c r="Q1610" s="4"/>
      <c r="R1610" s="449"/>
      <c r="S1610" s="4"/>
      <c r="T1610" s="4"/>
      <c r="U1610" s="4"/>
      <c r="V1610" s="4"/>
      <c r="W1610" s="4"/>
      <c r="X1610" s="4"/>
      <c r="Y1610" s="4"/>
      <c r="Z1610" s="4"/>
    </row>
    <row r="1611" spans="1:26" ht="15" customHeight="1" x14ac:dyDescent="0.3">
      <c r="A1611" s="492"/>
      <c r="B1611" s="492"/>
      <c r="C1611" s="492"/>
      <c r="D1611" s="492"/>
      <c r="E1611" s="492"/>
      <c r="F1611" s="492"/>
      <c r="G1611" s="492"/>
      <c r="H1611" s="492"/>
      <c r="I1611" s="492"/>
      <c r="J1611" s="492"/>
      <c r="K1611" s="492"/>
      <c r="L1611" s="492"/>
      <c r="M1611" s="492"/>
      <c r="N1611" s="492"/>
      <c r="O1611" s="492"/>
      <c r="P1611" s="492"/>
      <c r="Q1611" s="4"/>
      <c r="R1611" s="449"/>
      <c r="S1611" s="4"/>
      <c r="T1611" s="4"/>
      <c r="U1611" s="4"/>
      <c r="V1611" s="4"/>
      <c r="W1611" s="4"/>
      <c r="X1611" s="4"/>
      <c r="Y1611" s="4"/>
      <c r="Z1611" s="4"/>
    </row>
    <row r="1612" spans="1:26" ht="15" customHeight="1" x14ac:dyDescent="0.3">
      <c r="A1612" s="492"/>
      <c r="B1612" s="492"/>
      <c r="C1612" s="492"/>
      <c r="D1612" s="492"/>
      <c r="E1612" s="492"/>
      <c r="F1612" s="492"/>
      <c r="G1612" s="492"/>
      <c r="H1612" s="492"/>
      <c r="I1612" s="492"/>
      <c r="J1612" s="492"/>
      <c r="K1612" s="492"/>
      <c r="L1612" s="492"/>
      <c r="M1612" s="492"/>
      <c r="N1612" s="492"/>
      <c r="O1612" s="492"/>
      <c r="P1612" s="492"/>
      <c r="Q1612" s="4"/>
      <c r="R1612" s="449"/>
      <c r="S1612" s="4"/>
      <c r="T1612" s="4"/>
      <c r="U1612" s="4"/>
      <c r="V1612" s="4"/>
      <c r="W1612" s="4"/>
      <c r="X1612" s="4"/>
      <c r="Y1612" s="4"/>
      <c r="Z1612" s="4"/>
    </row>
    <row r="1613" spans="1:26" ht="24" customHeight="1" x14ac:dyDescent="0.3">
      <c r="A1613" s="492"/>
      <c r="B1613" s="492"/>
      <c r="C1613" s="492"/>
      <c r="D1613" s="492"/>
      <c r="E1613" s="492"/>
      <c r="F1613" s="492"/>
      <c r="G1613" s="492"/>
      <c r="H1613" s="492"/>
      <c r="I1613" s="492"/>
      <c r="J1613" s="492"/>
      <c r="K1613" s="492"/>
      <c r="L1613" s="492"/>
      <c r="M1613" s="492"/>
      <c r="N1613" s="492"/>
      <c r="O1613" s="492"/>
      <c r="P1613" s="492"/>
      <c r="Q1613" s="4"/>
      <c r="R1613" s="449"/>
      <c r="S1613" s="4"/>
      <c r="T1613" s="4"/>
      <c r="U1613" s="4"/>
      <c r="V1613" s="4"/>
      <c r="W1613" s="4"/>
      <c r="X1613" s="4"/>
      <c r="Y1613" s="4"/>
      <c r="Z1613" s="4"/>
    </row>
    <row r="1614" spans="1:26" ht="15" customHeight="1" x14ac:dyDescent="0.3">
      <c r="A1614" s="492"/>
      <c r="B1614" s="492"/>
      <c r="C1614" s="492"/>
      <c r="D1614" s="492"/>
      <c r="E1614" s="492"/>
      <c r="F1614" s="492"/>
      <c r="G1614" s="492"/>
      <c r="H1614" s="492"/>
      <c r="I1614" s="492"/>
      <c r="J1614" s="492"/>
      <c r="K1614" s="492"/>
      <c r="L1614" s="492"/>
      <c r="M1614" s="492"/>
      <c r="N1614" s="492"/>
      <c r="O1614" s="492"/>
      <c r="P1614" s="492"/>
      <c r="Q1614" s="4"/>
      <c r="R1614" s="449"/>
      <c r="S1614" s="4"/>
      <c r="T1614" s="4"/>
      <c r="U1614" s="4"/>
      <c r="V1614" s="4"/>
      <c r="W1614" s="4"/>
      <c r="X1614" s="4"/>
      <c r="Y1614" s="4"/>
      <c r="Z1614" s="4"/>
    </row>
    <row r="1615" spans="1:26" ht="15" customHeight="1" x14ac:dyDescent="0.3">
      <c r="A1615" s="492"/>
      <c r="B1615" s="492"/>
      <c r="C1615" s="492"/>
      <c r="D1615" s="492"/>
      <c r="E1615" s="492"/>
      <c r="F1615" s="492"/>
      <c r="G1615" s="492"/>
      <c r="H1615" s="492"/>
      <c r="I1615" s="492"/>
      <c r="J1615" s="492"/>
      <c r="K1615" s="492"/>
      <c r="L1615" s="492"/>
      <c r="M1615" s="492"/>
      <c r="N1615" s="492"/>
      <c r="O1615" s="492"/>
      <c r="P1615" s="492"/>
      <c r="Q1615" s="4"/>
      <c r="R1615" s="449"/>
      <c r="S1615" s="4"/>
      <c r="T1615" s="4"/>
      <c r="U1615" s="4"/>
      <c r="V1615" s="4"/>
      <c r="W1615" s="4"/>
      <c r="X1615" s="4"/>
      <c r="Y1615" s="4"/>
      <c r="Z1615" s="4"/>
    </row>
    <row r="1616" spans="1:26" ht="15" customHeight="1" x14ac:dyDescent="0.3">
      <c r="A1616" s="492"/>
      <c r="B1616" s="492"/>
      <c r="C1616" s="492"/>
      <c r="D1616" s="492"/>
      <c r="E1616" s="492"/>
      <c r="F1616" s="492"/>
      <c r="G1616" s="492"/>
      <c r="H1616" s="492"/>
      <c r="I1616" s="492"/>
      <c r="J1616" s="492"/>
      <c r="K1616" s="492"/>
      <c r="L1616" s="492"/>
      <c r="M1616" s="492"/>
      <c r="N1616" s="492"/>
      <c r="O1616" s="492"/>
      <c r="P1616" s="492"/>
      <c r="Q1616" s="4"/>
      <c r="R1616" s="449"/>
      <c r="S1616" s="4"/>
      <c r="T1616" s="4"/>
      <c r="U1616" s="4"/>
      <c r="V1616" s="4"/>
      <c r="W1616" s="4"/>
      <c r="X1616" s="4"/>
      <c r="Y1616" s="4"/>
      <c r="Z1616" s="4"/>
    </row>
    <row r="1617" spans="1:26" ht="15" customHeight="1" x14ac:dyDescent="0.3">
      <c r="A1617" s="492"/>
      <c r="B1617" s="492"/>
      <c r="C1617" s="492"/>
      <c r="D1617" s="492"/>
      <c r="E1617" s="492"/>
      <c r="F1617" s="492"/>
      <c r="G1617" s="492"/>
      <c r="H1617" s="492"/>
      <c r="I1617" s="492"/>
      <c r="J1617" s="492"/>
      <c r="K1617" s="492"/>
      <c r="L1617" s="492"/>
      <c r="M1617" s="492"/>
      <c r="N1617" s="492"/>
      <c r="O1617" s="492"/>
      <c r="P1617" s="492"/>
      <c r="Q1617" s="4"/>
      <c r="R1617" s="449"/>
      <c r="S1617" s="4"/>
      <c r="T1617" s="4"/>
      <c r="U1617" s="4"/>
      <c r="V1617" s="4"/>
      <c r="W1617" s="4"/>
      <c r="X1617" s="4"/>
      <c r="Y1617" s="4"/>
      <c r="Z1617" s="4"/>
    </row>
    <row r="1618" spans="1:26" ht="15" customHeight="1" x14ac:dyDescent="0.3">
      <c r="A1618" s="492"/>
      <c r="B1618" s="492"/>
      <c r="C1618" s="492"/>
      <c r="D1618" s="492"/>
      <c r="E1618" s="492"/>
      <c r="F1618" s="492"/>
      <c r="G1618" s="492"/>
      <c r="H1618" s="492"/>
      <c r="I1618" s="492"/>
      <c r="J1618" s="492"/>
      <c r="K1618" s="492"/>
      <c r="L1618" s="492"/>
      <c r="M1618" s="492"/>
      <c r="N1618" s="492"/>
      <c r="O1618" s="492"/>
      <c r="P1618" s="492"/>
      <c r="Q1618" s="4"/>
      <c r="R1618" s="449"/>
      <c r="S1618" s="4"/>
      <c r="T1618" s="4"/>
      <c r="U1618" s="4"/>
      <c r="V1618" s="4"/>
      <c r="W1618" s="4"/>
      <c r="X1618" s="4"/>
      <c r="Y1618" s="4"/>
      <c r="Z1618" s="4"/>
    </row>
    <row r="1619" spans="1:26" ht="15" customHeight="1" x14ac:dyDescent="0.3">
      <c r="A1619" s="492"/>
      <c r="B1619" s="492"/>
      <c r="C1619" s="492"/>
      <c r="D1619" s="492"/>
      <c r="E1619" s="492"/>
      <c r="F1619" s="492"/>
      <c r="G1619" s="492"/>
      <c r="H1619" s="492"/>
      <c r="I1619" s="492"/>
      <c r="J1619" s="492"/>
      <c r="K1619" s="492"/>
      <c r="L1619" s="492"/>
      <c r="M1619" s="492"/>
      <c r="N1619" s="492"/>
      <c r="O1619" s="492"/>
      <c r="P1619" s="492"/>
      <c r="Q1619" s="4"/>
      <c r="R1619" s="449"/>
      <c r="S1619" s="4"/>
      <c r="T1619" s="4"/>
      <c r="U1619" s="4"/>
      <c r="V1619" s="4"/>
      <c r="W1619" s="4"/>
      <c r="X1619" s="4"/>
      <c r="Y1619" s="4"/>
      <c r="Z1619" s="4"/>
    </row>
    <row r="1620" spans="1:26" ht="15" customHeight="1" x14ac:dyDescent="0.3">
      <c r="A1620" s="492"/>
      <c r="B1620" s="492"/>
      <c r="C1620" s="492"/>
      <c r="D1620" s="492"/>
      <c r="E1620" s="492"/>
      <c r="F1620" s="492"/>
      <c r="G1620" s="492"/>
      <c r="H1620" s="492"/>
      <c r="I1620" s="492"/>
      <c r="J1620" s="492"/>
      <c r="K1620" s="492"/>
      <c r="L1620" s="492"/>
      <c r="M1620" s="492"/>
      <c r="N1620" s="492"/>
      <c r="O1620" s="492"/>
      <c r="P1620" s="492"/>
      <c r="Q1620" s="4"/>
      <c r="R1620" s="449"/>
      <c r="S1620" s="4"/>
      <c r="T1620" s="4"/>
      <c r="U1620" s="4"/>
      <c r="V1620" s="4"/>
      <c r="W1620" s="4"/>
      <c r="X1620" s="4"/>
      <c r="Y1620" s="4"/>
      <c r="Z1620" s="4"/>
    </row>
    <row r="1621" spans="1:26" ht="15" customHeight="1" x14ac:dyDescent="0.3">
      <c r="A1621" s="492"/>
      <c r="B1621" s="492"/>
      <c r="C1621" s="492"/>
      <c r="D1621" s="492"/>
      <c r="E1621" s="492"/>
      <c r="F1621" s="492"/>
      <c r="G1621" s="492"/>
      <c r="H1621" s="492"/>
      <c r="I1621" s="492"/>
      <c r="J1621" s="492"/>
      <c r="K1621" s="492"/>
      <c r="L1621" s="492"/>
      <c r="M1621" s="492"/>
      <c r="N1621" s="492"/>
      <c r="O1621" s="492"/>
      <c r="P1621" s="492"/>
      <c r="Q1621" s="4"/>
      <c r="R1621" s="449"/>
      <c r="S1621" s="4"/>
      <c r="T1621" s="4"/>
      <c r="U1621" s="4"/>
      <c r="V1621" s="4"/>
      <c r="W1621" s="4"/>
      <c r="X1621" s="4"/>
      <c r="Y1621" s="4"/>
      <c r="Z1621" s="4"/>
    </row>
    <row r="1622" spans="1:26" ht="15" customHeight="1" x14ac:dyDescent="0.3">
      <c r="A1622" s="492"/>
      <c r="B1622" s="492"/>
      <c r="C1622" s="492"/>
      <c r="D1622" s="492"/>
      <c r="E1622" s="492"/>
      <c r="F1622" s="492"/>
      <c r="G1622" s="492"/>
      <c r="H1622" s="492"/>
      <c r="I1622" s="492"/>
      <c r="J1622" s="492"/>
      <c r="K1622" s="492"/>
      <c r="L1622" s="492"/>
      <c r="M1622" s="492"/>
      <c r="N1622" s="492"/>
      <c r="O1622" s="492"/>
      <c r="P1622" s="492"/>
      <c r="Q1622" s="4"/>
      <c r="R1622" s="449"/>
      <c r="S1622" s="4"/>
      <c r="T1622" s="4"/>
      <c r="U1622" s="4"/>
      <c r="V1622" s="4"/>
      <c r="W1622" s="4"/>
      <c r="X1622" s="4"/>
      <c r="Y1622" s="4"/>
      <c r="Z1622" s="4"/>
    </row>
    <row r="1623" spans="1:26" ht="15" customHeight="1" x14ac:dyDescent="0.3">
      <c r="A1623" s="492"/>
      <c r="B1623" s="492"/>
      <c r="C1623" s="492"/>
      <c r="D1623" s="492"/>
      <c r="E1623" s="492"/>
      <c r="F1623" s="492"/>
      <c r="G1623" s="492"/>
      <c r="H1623" s="492"/>
      <c r="I1623" s="492"/>
      <c r="J1623" s="492"/>
      <c r="K1623" s="492"/>
      <c r="L1623" s="492"/>
      <c r="M1623" s="492"/>
      <c r="N1623" s="492"/>
      <c r="O1623" s="492"/>
      <c r="P1623" s="492"/>
      <c r="Q1623" s="4"/>
      <c r="R1623" s="449"/>
      <c r="S1623" s="4"/>
      <c r="T1623" s="4"/>
      <c r="U1623" s="4"/>
      <c r="V1623" s="4"/>
      <c r="W1623" s="4"/>
      <c r="X1623" s="4"/>
      <c r="Y1623" s="4"/>
      <c r="Z1623" s="4"/>
    </row>
    <row r="1624" spans="1:26" ht="15" customHeight="1" x14ac:dyDescent="0.3">
      <c r="A1624" s="492"/>
      <c r="B1624" s="492"/>
      <c r="C1624" s="492"/>
      <c r="D1624" s="492"/>
      <c r="E1624" s="492"/>
      <c r="F1624" s="492"/>
      <c r="G1624" s="492"/>
      <c r="H1624" s="492"/>
      <c r="I1624" s="492"/>
      <c r="J1624" s="492"/>
      <c r="K1624" s="492"/>
      <c r="L1624" s="492"/>
      <c r="M1624" s="492"/>
      <c r="N1624" s="492"/>
      <c r="O1624" s="492"/>
      <c r="P1624" s="492"/>
      <c r="Q1624" s="4"/>
      <c r="R1624" s="449"/>
      <c r="S1624" s="4"/>
      <c r="T1624" s="4"/>
      <c r="U1624" s="4"/>
      <c r="V1624" s="4"/>
      <c r="W1624" s="4"/>
      <c r="X1624" s="4"/>
      <c r="Y1624" s="4"/>
      <c r="Z1624" s="4"/>
    </row>
    <row r="1625" spans="1:26" ht="15" customHeight="1" x14ac:dyDescent="0.3">
      <c r="A1625" s="492"/>
      <c r="B1625" s="492"/>
      <c r="C1625" s="492"/>
      <c r="D1625" s="492"/>
      <c r="E1625" s="492"/>
      <c r="F1625" s="492"/>
      <c r="G1625" s="492"/>
      <c r="H1625" s="492"/>
      <c r="I1625" s="492"/>
      <c r="J1625" s="492"/>
      <c r="K1625" s="492"/>
      <c r="L1625" s="492"/>
      <c r="M1625" s="492"/>
      <c r="N1625" s="492"/>
      <c r="O1625" s="492"/>
      <c r="P1625" s="492"/>
      <c r="Q1625" s="4"/>
      <c r="R1625" s="449"/>
      <c r="S1625" s="4"/>
      <c r="T1625" s="4"/>
      <c r="U1625" s="4"/>
      <c r="V1625" s="4"/>
      <c r="W1625" s="4"/>
      <c r="X1625" s="4"/>
      <c r="Y1625" s="4"/>
      <c r="Z1625" s="4"/>
    </row>
    <row r="1626" spans="1:26" ht="15" customHeight="1" x14ac:dyDescent="0.3">
      <c r="A1626" s="492"/>
      <c r="B1626" s="492"/>
      <c r="C1626" s="492"/>
      <c r="D1626" s="492"/>
      <c r="E1626" s="492"/>
      <c r="F1626" s="492"/>
      <c r="G1626" s="492"/>
      <c r="H1626" s="492"/>
      <c r="I1626" s="492"/>
      <c r="J1626" s="492"/>
      <c r="K1626" s="492"/>
      <c r="L1626" s="492"/>
      <c r="M1626" s="492"/>
      <c r="N1626" s="492"/>
      <c r="O1626" s="492"/>
      <c r="P1626" s="492"/>
      <c r="Q1626" s="4"/>
      <c r="R1626" s="449"/>
      <c r="S1626" s="4"/>
      <c r="T1626" s="4"/>
      <c r="U1626" s="4"/>
      <c r="V1626" s="4"/>
      <c r="W1626" s="4"/>
      <c r="X1626" s="4"/>
      <c r="Y1626" s="4"/>
      <c r="Z1626" s="4"/>
    </row>
    <row r="1627" spans="1:26" ht="15" customHeight="1" x14ac:dyDescent="0.3">
      <c r="A1627" s="492"/>
      <c r="B1627" s="492"/>
      <c r="C1627" s="492"/>
      <c r="D1627" s="492"/>
      <c r="E1627" s="492"/>
      <c r="F1627" s="492"/>
      <c r="G1627" s="492"/>
      <c r="H1627" s="492"/>
      <c r="I1627" s="492"/>
      <c r="J1627" s="492"/>
      <c r="K1627" s="492"/>
      <c r="L1627" s="492"/>
      <c r="M1627" s="492"/>
      <c r="N1627" s="492"/>
      <c r="O1627" s="492"/>
      <c r="P1627" s="492"/>
      <c r="Q1627" s="4"/>
      <c r="R1627" s="449"/>
      <c r="S1627" s="4"/>
      <c r="T1627" s="4"/>
      <c r="U1627" s="4"/>
      <c r="V1627" s="4"/>
      <c r="W1627" s="4"/>
      <c r="X1627" s="4"/>
      <c r="Y1627" s="4"/>
      <c r="Z1627" s="4"/>
    </row>
    <row r="1628" spans="1:26" ht="15" customHeight="1" x14ac:dyDescent="0.3">
      <c r="A1628" s="492"/>
      <c r="B1628" s="492"/>
      <c r="C1628" s="492"/>
      <c r="D1628" s="492"/>
      <c r="E1628" s="492"/>
      <c r="F1628" s="492"/>
      <c r="G1628" s="492"/>
      <c r="H1628" s="492"/>
      <c r="I1628" s="492"/>
      <c r="J1628" s="492"/>
      <c r="K1628" s="492"/>
      <c r="L1628" s="492"/>
      <c r="M1628" s="492"/>
      <c r="N1628" s="492"/>
      <c r="O1628" s="492"/>
      <c r="P1628" s="492"/>
      <c r="Q1628" s="4"/>
      <c r="R1628" s="449"/>
      <c r="S1628" s="4"/>
      <c r="T1628" s="4"/>
      <c r="U1628" s="4"/>
      <c r="V1628" s="4"/>
      <c r="W1628" s="4"/>
      <c r="X1628" s="4"/>
      <c r="Y1628" s="4"/>
      <c r="Z1628" s="4"/>
    </row>
    <row r="1629" spans="1:26" ht="15" customHeight="1" x14ac:dyDescent="0.3">
      <c r="A1629" s="492"/>
      <c r="B1629" s="492"/>
      <c r="C1629" s="492"/>
      <c r="D1629" s="492"/>
      <c r="E1629" s="492"/>
      <c r="F1629" s="492"/>
      <c r="G1629" s="492"/>
      <c r="H1629" s="492"/>
      <c r="I1629" s="492"/>
      <c r="J1629" s="492"/>
      <c r="K1629" s="492"/>
      <c r="L1629" s="492"/>
      <c r="M1629" s="492"/>
      <c r="N1629" s="492"/>
      <c r="O1629" s="492"/>
      <c r="P1629" s="492"/>
      <c r="Q1629" s="4"/>
      <c r="R1629" s="449"/>
      <c r="S1629" s="4"/>
      <c r="T1629" s="4"/>
      <c r="U1629" s="4"/>
      <c r="V1629" s="4"/>
      <c r="W1629" s="4"/>
      <c r="X1629" s="4"/>
      <c r="Y1629" s="4"/>
      <c r="Z1629" s="4"/>
    </row>
    <row r="1630" spans="1:26" ht="15" customHeight="1" x14ac:dyDescent="0.3">
      <c r="A1630" s="492"/>
      <c r="B1630" s="492"/>
      <c r="C1630" s="492"/>
      <c r="D1630" s="492"/>
      <c r="E1630" s="492"/>
      <c r="F1630" s="492"/>
      <c r="G1630" s="492"/>
      <c r="H1630" s="492"/>
      <c r="I1630" s="492"/>
      <c r="J1630" s="492"/>
      <c r="K1630" s="492"/>
      <c r="L1630" s="492"/>
      <c r="M1630" s="492"/>
      <c r="N1630" s="492"/>
      <c r="O1630" s="492"/>
      <c r="P1630" s="492"/>
      <c r="Q1630" s="4"/>
      <c r="R1630" s="449"/>
      <c r="S1630" s="4"/>
      <c r="T1630" s="4"/>
      <c r="U1630" s="4"/>
      <c r="V1630" s="4"/>
      <c r="W1630" s="4"/>
      <c r="X1630" s="4"/>
      <c r="Y1630" s="4"/>
      <c r="Z1630" s="4"/>
    </row>
    <row r="1631" spans="1:26" ht="15" customHeight="1" x14ac:dyDescent="0.3">
      <c r="A1631" s="492"/>
      <c r="B1631" s="492"/>
      <c r="C1631" s="492"/>
      <c r="D1631" s="492"/>
      <c r="E1631" s="492"/>
      <c r="F1631" s="492"/>
      <c r="G1631" s="492"/>
      <c r="H1631" s="492"/>
      <c r="I1631" s="492"/>
      <c r="J1631" s="492"/>
      <c r="K1631" s="492"/>
      <c r="L1631" s="492"/>
      <c r="M1631" s="492"/>
      <c r="N1631" s="492"/>
      <c r="O1631" s="492"/>
      <c r="P1631" s="492"/>
      <c r="Q1631" s="4"/>
      <c r="R1631" s="449"/>
      <c r="S1631" s="4"/>
      <c r="T1631" s="4"/>
      <c r="U1631" s="4"/>
      <c r="V1631" s="4"/>
      <c r="W1631" s="4"/>
      <c r="X1631" s="4"/>
      <c r="Y1631" s="4"/>
      <c r="Z1631" s="4"/>
    </row>
    <row r="1632" spans="1:26" ht="15" customHeight="1" x14ac:dyDescent="0.3">
      <c r="A1632" s="492"/>
      <c r="B1632" s="492"/>
      <c r="C1632" s="492"/>
      <c r="D1632" s="492"/>
      <c r="E1632" s="492"/>
      <c r="F1632" s="492"/>
      <c r="G1632" s="492"/>
      <c r="H1632" s="492"/>
      <c r="I1632" s="492"/>
      <c r="J1632" s="492"/>
      <c r="K1632" s="492"/>
      <c r="L1632" s="492"/>
      <c r="M1632" s="492"/>
      <c r="N1632" s="492"/>
      <c r="O1632" s="492"/>
      <c r="P1632" s="492"/>
      <c r="Q1632" s="4"/>
      <c r="R1632" s="449"/>
      <c r="S1632" s="4"/>
      <c r="T1632" s="4"/>
      <c r="U1632" s="4"/>
      <c r="V1632" s="4"/>
      <c r="W1632" s="4"/>
      <c r="X1632" s="4"/>
      <c r="Y1632" s="4"/>
      <c r="Z1632" s="4"/>
    </row>
    <row r="1633" spans="1:26" ht="15" customHeight="1" x14ac:dyDescent="0.3">
      <c r="A1633" s="492"/>
      <c r="B1633" s="492"/>
      <c r="C1633" s="492"/>
      <c r="D1633" s="492"/>
      <c r="E1633" s="492"/>
      <c r="F1633" s="492"/>
      <c r="G1633" s="492"/>
      <c r="H1633" s="492"/>
      <c r="I1633" s="492"/>
      <c r="J1633" s="492"/>
      <c r="K1633" s="492"/>
      <c r="L1633" s="492"/>
      <c r="M1633" s="492"/>
      <c r="N1633" s="492"/>
      <c r="O1633" s="492"/>
      <c r="P1633" s="492"/>
      <c r="Q1633" s="4"/>
      <c r="R1633" s="449"/>
      <c r="S1633" s="4"/>
      <c r="T1633" s="4"/>
      <c r="U1633" s="4"/>
      <c r="V1633" s="4"/>
      <c r="W1633" s="4"/>
      <c r="X1633" s="4"/>
      <c r="Y1633" s="4"/>
      <c r="Z1633" s="4"/>
    </row>
    <row r="1634" spans="1:26" ht="15" customHeight="1" x14ac:dyDescent="0.3">
      <c r="A1634" s="492"/>
      <c r="B1634" s="492"/>
      <c r="C1634" s="492"/>
      <c r="D1634" s="492"/>
      <c r="E1634" s="492"/>
      <c r="F1634" s="492"/>
      <c r="G1634" s="492"/>
      <c r="H1634" s="492"/>
      <c r="I1634" s="492"/>
      <c r="J1634" s="492"/>
      <c r="K1634" s="492"/>
      <c r="L1634" s="492"/>
      <c r="M1634" s="492"/>
      <c r="N1634" s="492"/>
      <c r="O1634" s="492"/>
      <c r="P1634" s="492"/>
      <c r="Q1634" s="4"/>
      <c r="R1634" s="449"/>
      <c r="S1634" s="4"/>
      <c r="T1634" s="4"/>
      <c r="U1634" s="4"/>
      <c r="V1634" s="4"/>
      <c r="W1634" s="4"/>
      <c r="X1634" s="4"/>
      <c r="Y1634" s="4"/>
      <c r="Z1634" s="4"/>
    </row>
    <row r="1635" spans="1:26" ht="15" customHeight="1" x14ac:dyDescent="0.3">
      <c r="A1635" s="492"/>
      <c r="B1635" s="492"/>
      <c r="C1635" s="492"/>
      <c r="D1635" s="492"/>
      <c r="E1635" s="492"/>
      <c r="F1635" s="492"/>
      <c r="G1635" s="492"/>
      <c r="H1635" s="492"/>
      <c r="I1635" s="492"/>
      <c r="J1635" s="492"/>
      <c r="K1635" s="492"/>
      <c r="L1635" s="492"/>
      <c r="M1635" s="492"/>
      <c r="N1635" s="492"/>
      <c r="O1635" s="492"/>
      <c r="P1635" s="492"/>
      <c r="Q1635" s="4"/>
      <c r="R1635" s="449"/>
      <c r="S1635" s="4"/>
      <c r="T1635" s="4"/>
      <c r="U1635" s="4"/>
      <c r="V1635" s="4"/>
      <c r="W1635" s="4"/>
      <c r="X1635" s="4"/>
      <c r="Y1635" s="4"/>
      <c r="Z1635" s="4"/>
    </row>
    <row r="1636" spans="1:26" ht="15" customHeight="1" x14ac:dyDescent="0.3">
      <c r="A1636" s="492"/>
      <c r="B1636" s="492"/>
      <c r="C1636" s="492"/>
      <c r="D1636" s="492"/>
      <c r="E1636" s="492"/>
      <c r="F1636" s="492"/>
      <c r="G1636" s="492"/>
      <c r="H1636" s="492"/>
      <c r="I1636" s="492"/>
      <c r="J1636" s="492"/>
      <c r="K1636" s="492"/>
      <c r="L1636" s="492"/>
      <c r="M1636" s="492"/>
      <c r="N1636" s="492"/>
      <c r="O1636" s="492"/>
      <c r="P1636" s="492"/>
      <c r="Q1636" s="4"/>
      <c r="R1636" s="449"/>
      <c r="S1636" s="4"/>
      <c r="T1636" s="4"/>
      <c r="U1636" s="4"/>
      <c r="V1636" s="4"/>
      <c r="W1636" s="4"/>
      <c r="X1636" s="4"/>
      <c r="Y1636" s="4"/>
      <c r="Z1636" s="4"/>
    </row>
    <row r="1637" spans="1:26" ht="15" customHeight="1" x14ac:dyDescent="0.3">
      <c r="A1637" s="492"/>
      <c r="B1637" s="492"/>
      <c r="C1637" s="492"/>
      <c r="D1637" s="492"/>
      <c r="E1637" s="492"/>
      <c r="F1637" s="492"/>
      <c r="G1637" s="492"/>
      <c r="H1637" s="492"/>
      <c r="I1637" s="492"/>
      <c r="J1637" s="492"/>
      <c r="K1637" s="492"/>
      <c r="L1637" s="492"/>
      <c r="M1637" s="492"/>
      <c r="N1637" s="492"/>
      <c r="O1637" s="492"/>
      <c r="P1637" s="492"/>
      <c r="Q1637" s="4"/>
      <c r="R1637" s="449"/>
      <c r="S1637" s="4"/>
      <c r="T1637" s="4"/>
      <c r="U1637" s="4"/>
      <c r="V1637" s="4"/>
      <c r="W1637" s="4"/>
      <c r="X1637" s="4"/>
      <c r="Y1637" s="4"/>
      <c r="Z1637" s="4"/>
    </row>
    <row r="1638" spans="1:26" ht="15" customHeight="1" x14ac:dyDescent="0.3">
      <c r="A1638" s="492"/>
      <c r="B1638" s="492"/>
      <c r="C1638" s="492"/>
      <c r="D1638" s="492"/>
      <c r="E1638" s="492"/>
      <c r="F1638" s="492"/>
      <c r="G1638" s="492"/>
      <c r="H1638" s="492"/>
      <c r="I1638" s="492"/>
      <c r="J1638" s="492"/>
      <c r="K1638" s="492"/>
      <c r="L1638" s="492"/>
      <c r="M1638" s="492"/>
      <c r="N1638" s="492"/>
      <c r="O1638" s="492"/>
      <c r="P1638" s="492"/>
      <c r="Q1638" s="4"/>
      <c r="R1638" s="449"/>
      <c r="S1638" s="4"/>
      <c r="T1638" s="4"/>
      <c r="U1638" s="4"/>
      <c r="V1638" s="4"/>
      <c r="W1638" s="4"/>
      <c r="X1638" s="4"/>
      <c r="Y1638" s="4"/>
      <c r="Z1638" s="4"/>
    </row>
    <row r="1639" spans="1:26" ht="15" customHeight="1" x14ac:dyDescent="0.3">
      <c r="A1639" s="492"/>
      <c r="B1639" s="492"/>
      <c r="C1639" s="492"/>
      <c r="D1639" s="492"/>
      <c r="E1639" s="492"/>
      <c r="F1639" s="492"/>
      <c r="G1639" s="492"/>
      <c r="H1639" s="492"/>
      <c r="I1639" s="492"/>
      <c r="J1639" s="492"/>
      <c r="K1639" s="492"/>
      <c r="L1639" s="492"/>
      <c r="M1639" s="492"/>
      <c r="N1639" s="492"/>
      <c r="O1639" s="492"/>
      <c r="P1639" s="492"/>
      <c r="Q1639" s="4"/>
      <c r="R1639" s="449"/>
      <c r="S1639" s="4"/>
      <c r="T1639" s="4"/>
      <c r="U1639" s="4"/>
      <c r="V1639" s="4"/>
      <c r="W1639" s="4"/>
      <c r="X1639" s="4"/>
      <c r="Y1639" s="4"/>
      <c r="Z1639" s="4"/>
    </row>
    <row r="1640" spans="1:26" ht="15" customHeight="1" x14ac:dyDescent="0.3">
      <c r="A1640" s="492"/>
      <c r="B1640" s="492"/>
      <c r="C1640" s="492"/>
      <c r="D1640" s="492"/>
      <c r="E1640" s="492"/>
      <c r="F1640" s="492"/>
      <c r="G1640" s="492"/>
      <c r="H1640" s="492"/>
      <c r="I1640" s="492"/>
      <c r="J1640" s="492"/>
      <c r="K1640" s="492"/>
      <c r="L1640" s="492"/>
      <c r="M1640" s="492"/>
      <c r="N1640" s="492"/>
      <c r="O1640" s="492"/>
      <c r="P1640" s="492"/>
      <c r="Q1640" s="4"/>
      <c r="R1640" s="449"/>
      <c r="S1640" s="4"/>
      <c r="T1640" s="4"/>
      <c r="U1640" s="4"/>
      <c r="V1640" s="4"/>
      <c r="W1640" s="4"/>
      <c r="X1640" s="4"/>
      <c r="Y1640" s="4"/>
      <c r="Z1640" s="4"/>
    </row>
    <row r="1641" spans="1:26" ht="15" customHeight="1" x14ac:dyDescent="0.3">
      <c r="A1641" s="492"/>
      <c r="B1641" s="492"/>
      <c r="C1641" s="492"/>
      <c r="D1641" s="492"/>
      <c r="E1641" s="492"/>
      <c r="F1641" s="492"/>
      <c r="G1641" s="492"/>
      <c r="H1641" s="492"/>
      <c r="I1641" s="492"/>
      <c r="J1641" s="492"/>
      <c r="K1641" s="492"/>
      <c r="L1641" s="492"/>
      <c r="M1641" s="492"/>
      <c r="N1641" s="492"/>
      <c r="O1641" s="492"/>
      <c r="P1641" s="492"/>
      <c r="Q1641" s="4"/>
      <c r="R1641" s="449"/>
      <c r="S1641" s="4"/>
      <c r="T1641" s="4"/>
      <c r="U1641" s="4"/>
      <c r="V1641" s="4"/>
      <c r="W1641" s="4"/>
      <c r="X1641" s="4"/>
      <c r="Y1641" s="4"/>
      <c r="Z1641" s="4"/>
    </row>
    <row r="1642" spans="1:26" ht="15" customHeight="1" x14ac:dyDescent="0.3">
      <c r="A1642" s="492"/>
      <c r="B1642" s="492"/>
      <c r="C1642" s="492"/>
      <c r="D1642" s="492"/>
      <c r="E1642" s="492"/>
      <c r="F1642" s="492"/>
      <c r="G1642" s="492"/>
      <c r="H1642" s="492"/>
      <c r="I1642" s="492"/>
      <c r="J1642" s="492"/>
      <c r="K1642" s="492"/>
      <c r="L1642" s="492"/>
      <c r="M1642" s="492"/>
      <c r="N1642" s="492"/>
      <c r="O1642" s="492"/>
      <c r="P1642" s="492"/>
      <c r="Q1642" s="4"/>
      <c r="R1642" s="449"/>
      <c r="S1642" s="4"/>
      <c r="T1642" s="4"/>
      <c r="U1642" s="4"/>
      <c r="V1642" s="4"/>
      <c r="W1642" s="4"/>
      <c r="X1642" s="4"/>
      <c r="Y1642" s="4"/>
      <c r="Z1642" s="4"/>
    </row>
    <row r="1643" spans="1:26" ht="15" customHeight="1" x14ac:dyDescent="0.3">
      <c r="A1643" s="492"/>
      <c r="B1643" s="492"/>
      <c r="C1643" s="492"/>
      <c r="D1643" s="492"/>
      <c r="E1643" s="492"/>
      <c r="F1643" s="492"/>
      <c r="G1643" s="492"/>
      <c r="H1643" s="492"/>
      <c r="I1643" s="492"/>
      <c r="J1643" s="492"/>
      <c r="K1643" s="492"/>
      <c r="L1643" s="492"/>
      <c r="M1643" s="492"/>
      <c r="N1643" s="492"/>
      <c r="O1643" s="492"/>
      <c r="P1643" s="492"/>
      <c r="Q1643" s="4"/>
      <c r="R1643" s="449"/>
      <c r="S1643" s="4"/>
      <c r="T1643" s="4"/>
      <c r="U1643" s="4"/>
      <c r="V1643" s="4"/>
      <c r="W1643" s="4"/>
      <c r="X1643" s="4"/>
      <c r="Y1643" s="4"/>
      <c r="Z1643" s="4"/>
    </row>
    <row r="1644" spans="1:26" ht="15" customHeight="1" x14ac:dyDescent="0.3">
      <c r="A1644" s="492"/>
      <c r="B1644" s="492"/>
      <c r="C1644" s="492"/>
      <c r="D1644" s="492"/>
      <c r="E1644" s="492"/>
      <c r="F1644" s="492"/>
      <c r="G1644" s="492"/>
      <c r="H1644" s="492"/>
      <c r="I1644" s="492"/>
      <c r="J1644" s="492"/>
      <c r="K1644" s="492"/>
      <c r="L1644" s="492"/>
      <c r="M1644" s="492"/>
      <c r="N1644" s="492"/>
      <c r="O1644" s="492"/>
      <c r="P1644" s="492"/>
      <c r="Q1644" s="4"/>
      <c r="R1644" s="449"/>
      <c r="S1644" s="4"/>
      <c r="T1644" s="4"/>
      <c r="U1644" s="4"/>
      <c r="V1644" s="4"/>
      <c r="W1644" s="4"/>
      <c r="X1644" s="4"/>
      <c r="Y1644" s="4"/>
      <c r="Z1644" s="4"/>
    </row>
    <row r="1645" spans="1:26" ht="15" customHeight="1" x14ac:dyDescent="0.3">
      <c r="A1645" s="492"/>
      <c r="B1645" s="492"/>
      <c r="C1645" s="492"/>
      <c r="D1645" s="492"/>
      <c r="E1645" s="492"/>
      <c r="F1645" s="492"/>
      <c r="G1645" s="492"/>
      <c r="H1645" s="492"/>
      <c r="I1645" s="492"/>
      <c r="J1645" s="492"/>
      <c r="K1645" s="492"/>
      <c r="L1645" s="492"/>
      <c r="M1645" s="492"/>
      <c r="N1645" s="492"/>
      <c r="O1645" s="492"/>
      <c r="P1645" s="492"/>
      <c r="Q1645" s="4"/>
      <c r="R1645" s="449"/>
      <c r="S1645" s="4"/>
      <c r="T1645" s="4"/>
      <c r="U1645" s="4"/>
      <c r="V1645" s="4"/>
      <c r="W1645" s="4"/>
      <c r="X1645" s="4"/>
      <c r="Y1645" s="4"/>
      <c r="Z1645" s="4"/>
    </row>
    <row r="1646" spans="1:26" ht="15" customHeight="1" x14ac:dyDescent="0.3">
      <c r="A1646" s="492"/>
      <c r="B1646" s="492"/>
      <c r="C1646" s="492"/>
      <c r="D1646" s="492"/>
      <c r="E1646" s="492"/>
      <c r="F1646" s="492"/>
      <c r="G1646" s="492"/>
      <c r="H1646" s="492"/>
      <c r="I1646" s="492"/>
      <c r="J1646" s="492"/>
      <c r="K1646" s="492"/>
      <c r="L1646" s="492"/>
      <c r="M1646" s="492"/>
      <c r="N1646" s="492"/>
      <c r="O1646" s="492"/>
      <c r="P1646" s="492"/>
      <c r="Q1646" s="4"/>
      <c r="R1646" s="449"/>
      <c r="S1646" s="4"/>
      <c r="T1646" s="4"/>
      <c r="U1646" s="4"/>
      <c r="V1646" s="4"/>
      <c r="W1646" s="4"/>
      <c r="X1646" s="4"/>
      <c r="Y1646" s="4"/>
      <c r="Z1646" s="4"/>
    </row>
    <row r="1647" spans="1:26" ht="15" customHeight="1" x14ac:dyDescent="0.3">
      <c r="A1647" s="492"/>
      <c r="B1647" s="492"/>
      <c r="C1647" s="492"/>
      <c r="D1647" s="492"/>
      <c r="E1647" s="492"/>
      <c r="F1647" s="492"/>
      <c r="G1647" s="492"/>
      <c r="H1647" s="492"/>
      <c r="I1647" s="492"/>
      <c r="J1647" s="492"/>
      <c r="K1647" s="492"/>
      <c r="L1647" s="492"/>
      <c r="M1647" s="492"/>
      <c r="N1647" s="492"/>
      <c r="O1647" s="492"/>
      <c r="P1647" s="492"/>
      <c r="Q1647" s="4"/>
      <c r="R1647" s="449"/>
      <c r="S1647" s="4"/>
      <c r="T1647" s="4"/>
      <c r="U1647" s="4"/>
      <c r="V1647" s="4"/>
      <c r="W1647" s="4"/>
      <c r="X1647" s="4"/>
      <c r="Y1647" s="4"/>
      <c r="Z1647" s="4"/>
    </row>
    <row r="1648" spans="1:26" ht="15" customHeight="1" x14ac:dyDescent="0.3">
      <c r="A1648" s="492"/>
      <c r="B1648" s="492"/>
      <c r="C1648" s="492"/>
      <c r="D1648" s="492"/>
      <c r="E1648" s="492"/>
      <c r="F1648" s="492"/>
      <c r="G1648" s="492"/>
      <c r="H1648" s="492"/>
      <c r="I1648" s="492"/>
      <c r="J1648" s="492"/>
      <c r="K1648" s="492"/>
      <c r="L1648" s="492"/>
      <c r="M1648" s="492"/>
      <c r="N1648" s="492"/>
      <c r="O1648" s="492"/>
      <c r="P1648" s="492"/>
      <c r="Q1648" s="4"/>
      <c r="R1648" s="449"/>
      <c r="S1648" s="4"/>
      <c r="T1648" s="4"/>
      <c r="U1648" s="4"/>
      <c r="V1648" s="4"/>
      <c r="W1648" s="4"/>
      <c r="X1648" s="4"/>
      <c r="Y1648" s="4"/>
      <c r="Z1648" s="4"/>
    </row>
    <row r="1649" spans="1:26" ht="15" customHeight="1" x14ac:dyDescent="0.3">
      <c r="A1649" s="492"/>
      <c r="B1649" s="492"/>
      <c r="C1649" s="492"/>
      <c r="D1649" s="492"/>
      <c r="E1649" s="492"/>
      <c r="F1649" s="492"/>
      <c r="G1649" s="492"/>
      <c r="H1649" s="492"/>
      <c r="I1649" s="492"/>
      <c r="J1649" s="492"/>
      <c r="K1649" s="492"/>
      <c r="L1649" s="492"/>
      <c r="M1649" s="492"/>
      <c r="N1649" s="492"/>
      <c r="O1649" s="492"/>
      <c r="P1649" s="492"/>
      <c r="Q1649" s="4"/>
      <c r="R1649" s="449"/>
      <c r="S1649" s="4"/>
      <c r="T1649" s="4"/>
      <c r="U1649" s="4"/>
      <c r="V1649" s="4"/>
      <c r="W1649" s="4"/>
      <c r="X1649" s="4"/>
      <c r="Y1649" s="4"/>
      <c r="Z1649" s="4"/>
    </row>
    <row r="1650" spans="1:26" ht="15" customHeight="1" x14ac:dyDescent="0.3">
      <c r="A1650" s="492"/>
      <c r="B1650" s="492"/>
      <c r="C1650" s="492"/>
      <c r="D1650" s="492"/>
      <c r="E1650" s="492"/>
      <c r="F1650" s="492"/>
      <c r="G1650" s="492"/>
      <c r="H1650" s="492"/>
      <c r="I1650" s="492"/>
      <c r="J1650" s="492"/>
      <c r="K1650" s="492"/>
      <c r="L1650" s="492"/>
      <c r="M1650" s="492"/>
      <c r="N1650" s="492"/>
      <c r="O1650" s="492"/>
      <c r="P1650" s="492"/>
      <c r="Q1650" s="4"/>
      <c r="R1650" s="449"/>
      <c r="S1650" s="4"/>
      <c r="T1650" s="4"/>
      <c r="U1650" s="4"/>
      <c r="V1650" s="4"/>
      <c r="W1650" s="4"/>
      <c r="X1650" s="4"/>
      <c r="Y1650" s="4"/>
      <c r="Z1650" s="4"/>
    </row>
    <row r="1651" spans="1:26" ht="15" customHeight="1" x14ac:dyDescent="0.3">
      <c r="A1651" s="492"/>
      <c r="B1651" s="492"/>
      <c r="C1651" s="492"/>
      <c r="D1651" s="492"/>
      <c r="E1651" s="492"/>
      <c r="F1651" s="492"/>
      <c r="G1651" s="492"/>
      <c r="H1651" s="492"/>
      <c r="I1651" s="492"/>
      <c r="J1651" s="492"/>
      <c r="K1651" s="492"/>
      <c r="L1651" s="492"/>
      <c r="M1651" s="492"/>
      <c r="N1651" s="492"/>
      <c r="O1651" s="492"/>
      <c r="P1651" s="492"/>
      <c r="Q1651" s="4"/>
      <c r="R1651" s="449"/>
      <c r="S1651" s="4"/>
      <c r="T1651" s="4"/>
      <c r="U1651" s="4"/>
      <c r="V1651" s="4"/>
      <c r="W1651" s="4"/>
      <c r="X1651" s="4"/>
      <c r="Y1651" s="4"/>
      <c r="Z1651" s="4"/>
    </row>
    <row r="1652" spans="1:26" ht="15" customHeight="1" x14ac:dyDescent="0.3">
      <c r="A1652" s="492"/>
      <c r="B1652" s="492"/>
      <c r="C1652" s="492"/>
      <c r="D1652" s="492"/>
      <c r="E1652" s="492"/>
      <c r="F1652" s="492"/>
      <c r="G1652" s="492"/>
      <c r="H1652" s="492"/>
      <c r="I1652" s="492"/>
      <c r="J1652" s="492"/>
      <c r="K1652" s="492"/>
      <c r="L1652" s="492"/>
      <c r="M1652" s="492"/>
      <c r="N1652" s="492"/>
      <c r="O1652" s="492"/>
      <c r="P1652" s="492"/>
      <c r="Q1652" s="4"/>
      <c r="R1652" s="449"/>
      <c r="S1652" s="4"/>
      <c r="T1652" s="4"/>
      <c r="U1652" s="4"/>
      <c r="V1652" s="4"/>
      <c r="W1652" s="4"/>
      <c r="X1652" s="4"/>
      <c r="Y1652" s="4"/>
      <c r="Z1652" s="4"/>
    </row>
    <row r="1653" spans="1:26" ht="15" customHeight="1" x14ac:dyDescent="0.3">
      <c r="A1653" s="492"/>
      <c r="B1653" s="492"/>
      <c r="C1653" s="492"/>
      <c r="D1653" s="492"/>
      <c r="E1653" s="492"/>
      <c r="F1653" s="492"/>
      <c r="G1653" s="492"/>
      <c r="H1653" s="492"/>
      <c r="I1653" s="492"/>
      <c r="J1653" s="492"/>
      <c r="K1653" s="492"/>
      <c r="L1653" s="492"/>
      <c r="M1653" s="492"/>
      <c r="N1653" s="492"/>
      <c r="O1653" s="492"/>
      <c r="P1653" s="492"/>
      <c r="Q1653" s="4"/>
      <c r="R1653" s="449"/>
      <c r="S1653" s="4"/>
      <c r="T1653" s="4"/>
      <c r="U1653" s="4"/>
      <c r="V1653" s="4"/>
      <c r="W1653" s="4"/>
      <c r="X1653" s="4"/>
      <c r="Y1653" s="4"/>
      <c r="Z1653" s="4"/>
    </row>
    <row r="1654" spans="1:26" ht="15" customHeight="1" x14ac:dyDescent="0.3">
      <c r="A1654" s="492"/>
      <c r="B1654" s="492"/>
      <c r="C1654" s="492"/>
      <c r="D1654" s="492"/>
      <c r="E1654" s="492"/>
      <c r="F1654" s="492"/>
      <c r="G1654" s="492"/>
      <c r="H1654" s="492"/>
      <c r="I1654" s="492"/>
      <c r="J1654" s="492"/>
      <c r="K1654" s="492"/>
      <c r="L1654" s="492"/>
      <c r="M1654" s="492"/>
      <c r="N1654" s="492"/>
      <c r="O1654" s="492"/>
      <c r="P1654" s="492"/>
      <c r="Q1654" s="4"/>
      <c r="R1654" s="449"/>
      <c r="S1654" s="4"/>
      <c r="T1654" s="4"/>
      <c r="U1654" s="4"/>
      <c r="V1654" s="4"/>
      <c r="W1654" s="4"/>
      <c r="X1654" s="4"/>
      <c r="Y1654" s="4"/>
      <c r="Z1654" s="4"/>
    </row>
    <row r="1655" spans="1:26" ht="15" customHeight="1" x14ac:dyDescent="0.3">
      <c r="A1655" s="492"/>
      <c r="B1655" s="492"/>
      <c r="C1655" s="492"/>
      <c r="D1655" s="492"/>
      <c r="E1655" s="492"/>
      <c r="F1655" s="492"/>
      <c r="G1655" s="492"/>
      <c r="H1655" s="492"/>
      <c r="I1655" s="492"/>
      <c r="J1655" s="492"/>
      <c r="K1655" s="492"/>
      <c r="L1655" s="492"/>
      <c r="M1655" s="492"/>
      <c r="N1655" s="492"/>
      <c r="O1655" s="492"/>
      <c r="P1655" s="492"/>
    </row>
    <row r="1656" spans="1:26" ht="15" customHeight="1" x14ac:dyDescent="0.3">
      <c r="A1656" s="492"/>
      <c r="B1656" s="492"/>
      <c r="C1656" s="492"/>
      <c r="D1656" s="492"/>
      <c r="E1656" s="492"/>
      <c r="F1656" s="492"/>
      <c r="G1656" s="492"/>
      <c r="H1656" s="492"/>
      <c r="I1656" s="492"/>
      <c r="J1656" s="492"/>
      <c r="K1656" s="492"/>
      <c r="L1656" s="492"/>
      <c r="M1656" s="492"/>
      <c r="N1656" s="492"/>
      <c r="O1656" s="492"/>
      <c r="P1656" s="492"/>
    </row>
    <row r="1657" spans="1:26" ht="15" customHeight="1" x14ac:dyDescent="0.3">
      <c r="A1657" s="492"/>
      <c r="B1657" s="492"/>
      <c r="C1657" s="492"/>
      <c r="D1657" s="492"/>
      <c r="E1657" s="492"/>
      <c r="F1657" s="492"/>
      <c r="G1657" s="492"/>
      <c r="H1657" s="492"/>
      <c r="I1657" s="492"/>
      <c r="J1657" s="492"/>
      <c r="K1657" s="492"/>
      <c r="L1657" s="492"/>
      <c r="M1657" s="492"/>
      <c r="N1657" s="492"/>
      <c r="O1657" s="492"/>
      <c r="P1657" s="492"/>
    </row>
    <row r="1658" spans="1:26" ht="15" customHeight="1" x14ac:dyDescent="0.3">
      <c r="A1658" s="492"/>
      <c r="B1658" s="492"/>
      <c r="C1658" s="492"/>
      <c r="D1658" s="492"/>
      <c r="E1658" s="492"/>
      <c r="F1658" s="492"/>
      <c r="G1658" s="492"/>
      <c r="H1658" s="492"/>
      <c r="I1658" s="492"/>
      <c r="J1658" s="492"/>
      <c r="K1658" s="492"/>
      <c r="L1658" s="492"/>
      <c r="M1658" s="492"/>
      <c r="N1658" s="492"/>
      <c r="O1658" s="492"/>
      <c r="P1658" s="492"/>
    </row>
    <row r="1659" spans="1:26" ht="15" customHeight="1" x14ac:dyDescent="0.3">
      <c r="A1659" s="492"/>
      <c r="B1659" s="492"/>
      <c r="C1659" s="492"/>
      <c r="D1659" s="492"/>
      <c r="E1659" s="492"/>
      <c r="F1659" s="492"/>
      <c r="G1659" s="492"/>
      <c r="H1659" s="492"/>
      <c r="I1659" s="492"/>
      <c r="J1659" s="492"/>
      <c r="K1659" s="492"/>
      <c r="L1659" s="492"/>
      <c r="M1659" s="492"/>
      <c r="N1659" s="492"/>
      <c r="O1659" s="492"/>
      <c r="P1659" s="492"/>
    </row>
    <row r="1660" spans="1:26" ht="15" customHeight="1" x14ac:dyDescent="0.3">
      <c r="A1660" s="492"/>
      <c r="B1660" s="492"/>
      <c r="C1660" s="492"/>
      <c r="D1660" s="492"/>
      <c r="E1660" s="492"/>
      <c r="F1660" s="492"/>
      <c r="G1660" s="492"/>
      <c r="H1660" s="492"/>
      <c r="I1660" s="492"/>
      <c r="J1660" s="492"/>
      <c r="K1660" s="492"/>
      <c r="L1660" s="492"/>
      <c r="M1660" s="492"/>
      <c r="N1660" s="492"/>
      <c r="O1660" s="492"/>
      <c r="P1660" s="492"/>
    </row>
    <row r="1661" spans="1:26" ht="15" customHeight="1" x14ac:dyDescent="0.3">
      <c r="A1661" s="492"/>
      <c r="B1661" s="492"/>
      <c r="C1661" s="492"/>
      <c r="D1661" s="492"/>
      <c r="E1661" s="492"/>
      <c r="F1661" s="492"/>
      <c r="G1661" s="492"/>
      <c r="H1661" s="492"/>
      <c r="I1661" s="492"/>
      <c r="J1661" s="492"/>
      <c r="K1661" s="492"/>
      <c r="L1661" s="492"/>
      <c r="M1661" s="492"/>
      <c r="N1661" s="492"/>
      <c r="O1661" s="492"/>
      <c r="P1661" s="492"/>
    </row>
    <row r="1662" spans="1:26" ht="15" customHeight="1" x14ac:dyDescent="0.3">
      <c r="A1662" s="492"/>
      <c r="B1662" s="492"/>
      <c r="C1662" s="492"/>
      <c r="D1662" s="492"/>
      <c r="E1662" s="492"/>
      <c r="F1662" s="492"/>
      <c r="G1662" s="492"/>
      <c r="H1662" s="492"/>
      <c r="I1662" s="492"/>
      <c r="J1662" s="492"/>
      <c r="K1662" s="492"/>
      <c r="L1662" s="492"/>
      <c r="M1662" s="492"/>
      <c r="N1662" s="492"/>
      <c r="O1662" s="492"/>
      <c r="P1662" s="492"/>
    </row>
    <row r="1663" spans="1:26" ht="15" customHeight="1" x14ac:dyDescent="0.3">
      <c r="A1663" s="492"/>
      <c r="B1663" s="492"/>
      <c r="C1663" s="492"/>
      <c r="D1663" s="492"/>
      <c r="E1663" s="492"/>
      <c r="F1663" s="492"/>
      <c r="G1663" s="492"/>
      <c r="H1663" s="492"/>
      <c r="I1663" s="492"/>
      <c r="J1663" s="492"/>
      <c r="K1663" s="492"/>
      <c r="L1663" s="492"/>
      <c r="M1663" s="492"/>
      <c r="N1663" s="492"/>
      <c r="O1663" s="492"/>
      <c r="P1663" s="492"/>
    </row>
    <row r="1664" spans="1:26" ht="15" customHeight="1" x14ac:dyDescent="0.3">
      <c r="A1664" s="492"/>
      <c r="B1664" s="492"/>
      <c r="C1664" s="492"/>
      <c r="D1664" s="492"/>
      <c r="E1664" s="492"/>
      <c r="F1664" s="492"/>
      <c r="G1664" s="492"/>
      <c r="H1664" s="492"/>
      <c r="I1664" s="492"/>
      <c r="J1664" s="492"/>
      <c r="K1664" s="492"/>
      <c r="L1664" s="492"/>
      <c r="M1664" s="492"/>
      <c r="N1664" s="492"/>
      <c r="O1664" s="492"/>
      <c r="P1664" s="492"/>
    </row>
    <row r="1665" spans="1:16" ht="15" customHeight="1" x14ac:dyDescent="0.3">
      <c r="A1665" s="492"/>
      <c r="B1665" s="492"/>
      <c r="C1665" s="492"/>
      <c r="D1665" s="492"/>
      <c r="E1665" s="492"/>
      <c r="F1665" s="492"/>
      <c r="G1665" s="492"/>
      <c r="H1665" s="492"/>
      <c r="I1665" s="492"/>
      <c r="J1665" s="492"/>
      <c r="K1665" s="492"/>
      <c r="L1665" s="492"/>
      <c r="M1665" s="492"/>
      <c r="N1665" s="492"/>
      <c r="O1665" s="492"/>
      <c r="P1665" s="492"/>
    </row>
    <row r="1666" spans="1:16" ht="15" customHeight="1" x14ac:dyDescent="0.3">
      <c r="A1666" s="492"/>
      <c r="B1666" s="492"/>
      <c r="C1666" s="492"/>
      <c r="D1666" s="492"/>
      <c r="E1666" s="492"/>
      <c r="F1666" s="492"/>
      <c r="G1666" s="492"/>
      <c r="H1666" s="492"/>
      <c r="I1666" s="492"/>
      <c r="J1666" s="492"/>
      <c r="K1666" s="492"/>
      <c r="L1666" s="492"/>
      <c r="M1666" s="492"/>
      <c r="N1666" s="492"/>
      <c r="O1666" s="492"/>
      <c r="P1666" s="492"/>
    </row>
    <row r="1667" spans="1:16" ht="15" customHeight="1" x14ac:dyDescent="0.3">
      <c r="A1667" s="492"/>
      <c r="B1667" s="492"/>
      <c r="C1667" s="492"/>
      <c r="D1667" s="492"/>
      <c r="E1667" s="492"/>
      <c r="F1667" s="492"/>
      <c r="G1667" s="492"/>
      <c r="H1667" s="492"/>
      <c r="I1667" s="492"/>
      <c r="J1667" s="492"/>
      <c r="K1667" s="492"/>
      <c r="L1667" s="492"/>
      <c r="M1667" s="492"/>
      <c r="N1667" s="492"/>
      <c r="O1667" s="492"/>
      <c r="P1667" s="492"/>
    </row>
    <row r="1668" spans="1:16" ht="15" customHeight="1" x14ac:dyDescent="0.3">
      <c r="A1668" s="492"/>
      <c r="B1668" s="492"/>
      <c r="C1668" s="492"/>
      <c r="D1668" s="492"/>
      <c r="E1668" s="492"/>
      <c r="F1668" s="492"/>
      <c r="G1668" s="492"/>
      <c r="H1668" s="492"/>
      <c r="I1668" s="492"/>
      <c r="J1668" s="492"/>
      <c r="K1668" s="492"/>
      <c r="L1668" s="492"/>
      <c r="M1668" s="492"/>
      <c r="N1668" s="492"/>
      <c r="O1668" s="492"/>
      <c r="P1668" s="492"/>
    </row>
    <row r="1669" spans="1:16" ht="15" customHeight="1" x14ac:dyDescent="0.3">
      <c r="A1669" s="492"/>
      <c r="B1669" s="492"/>
      <c r="C1669" s="492"/>
      <c r="D1669" s="492"/>
      <c r="E1669" s="492"/>
      <c r="F1669" s="492"/>
      <c r="G1669" s="492"/>
      <c r="H1669" s="492"/>
      <c r="I1669" s="492"/>
      <c r="J1669" s="492"/>
      <c r="K1669" s="492"/>
      <c r="L1669" s="492"/>
      <c r="M1669" s="492"/>
      <c r="N1669" s="492"/>
      <c r="O1669" s="492"/>
      <c r="P1669" s="492"/>
    </row>
    <row r="1670" spans="1:16" ht="15" customHeight="1" x14ac:dyDescent="0.3">
      <c r="A1670" s="492"/>
      <c r="B1670" s="492"/>
      <c r="C1670" s="492"/>
      <c r="D1670" s="492"/>
      <c r="E1670" s="492"/>
      <c r="F1670" s="492"/>
      <c r="G1670" s="492"/>
      <c r="H1670" s="492"/>
      <c r="I1670" s="492"/>
      <c r="J1670" s="492"/>
      <c r="K1670" s="492"/>
      <c r="L1670" s="492"/>
      <c r="M1670" s="492"/>
      <c r="N1670" s="492"/>
      <c r="O1670" s="492"/>
      <c r="P1670" s="492"/>
    </row>
    <row r="1671" spans="1:16" ht="15" customHeight="1" x14ac:dyDescent="0.3">
      <c r="A1671" s="492"/>
      <c r="B1671" s="492"/>
      <c r="C1671" s="492"/>
      <c r="D1671" s="492"/>
      <c r="E1671" s="492"/>
      <c r="F1671" s="492"/>
      <c r="G1671" s="492"/>
      <c r="H1671" s="492"/>
      <c r="I1671" s="492"/>
      <c r="J1671" s="492"/>
      <c r="K1671" s="492"/>
      <c r="L1671" s="492"/>
      <c r="M1671" s="492"/>
      <c r="N1671" s="492"/>
      <c r="O1671" s="492"/>
      <c r="P1671" s="492"/>
    </row>
    <row r="1672" spans="1:16" ht="15" customHeight="1" x14ac:dyDescent="0.3">
      <c r="A1672" s="492"/>
      <c r="B1672" s="492"/>
      <c r="C1672" s="492"/>
      <c r="D1672" s="492"/>
      <c r="E1672" s="492"/>
      <c r="F1672" s="492"/>
      <c r="G1672" s="492"/>
      <c r="H1672" s="492"/>
      <c r="I1672" s="492"/>
      <c r="J1672" s="492"/>
      <c r="K1672" s="492"/>
      <c r="L1672" s="492"/>
      <c r="M1672" s="492"/>
      <c r="N1672" s="492"/>
      <c r="O1672" s="492"/>
      <c r="P1672" s="492"/>
    </row>
    <row r="1673" spans="1:16" ht="15" customHeight="1" x14ac:dyDescent="0.3">
      <c r="A1673" s="492"/>
      <c r="B1673" s="492"/>
      <c r="C1673" s="492"/>
      <c r="D1673" s="492"/>
      <c r="E1673" s="492"/>
      <c r="F1673" s="492"/>
      <c r="G1673" s="492"/>
      <c r="H1673" s="492"/>
      <c r="I1673" s="492"/>
      <c r="J1673" s="492"/>
      <c r="K1673" s="492"/>
      <c r="L1673" s="492"/>
      <c r="M1673" s="492"/>
      <c r="N1673" s="492"/>
      <c r="O1673" s="492"/>
      <c r="P1673" s="492"/>
    </row>
    <row r="1674" spans="1:16" ht="15" customHeight="1" x14ac:dyDescent="0.3">
      <c r="A1674" s="492"/>
      <c r="B1674" s="492"/>
      <c r="C1674" s="492"/>
      <c r="D1674" s="492"/>
      <c r="E1674" s="492"/>
      <c r="F1674" s="492"/>
      <c r="G1674" s="492"/>
      <c r="H1674" s="492"/>
      <c r="I1674" s="492"/>
      <c r="J1674" s="492"/>
      <c r="K1674" s="492"/>
      <c r="L1674" s="492"/>
      <c r="M1674" s="492"/>
      <c r="N1674" s="492"/>
      <c r="O1674" s="492"/>
      <c r="P1674" s="492"/>
    </row>
    <row r="1675" spans="1:16" x14ac:dyDescent="0.3">
      <c r="A1675" s="492"/>
      <c r="B1675" s="492"/>
      <c r="C1675" s="492"/>
      <c r="D1675" s="492"/>
      <c r="E1675" s="492"/>
      <c r="F1675" s="492"/>
      <c r="G1675" s="492"/>
      <c r="H1675" s="492"/>
      <c r="I1675" s="492"/>
      <c r="J1675" s="492"/>
      <c r="K1675" s="492"/>
      <c r="L1675" s="492"/>
      <c r="M1675" s="492"/>
      <c r="N1675" s="492"/>
      <c r="O1675" s="492"/>
      <c r="P1675" s="492"/>
    </row>
    <row r="1676" spans="1:16" x14ac:dyDescent="0.3">
      <c r="A1676" s="492"/>
      <c r="B1676" s="492"/>
      <c r="C1676" s="492"/>
      <c r="D1676" s="492"/>
      <c r="E1676" s="492"/>
      <c r="F1676" s="492"/>
      <c r="G1676" s="492"/>
      <c r="H1676" s="492"/>
      <c r="I1676" s="492"/>
      <c r="J1676" s="492"/>
      <c r="K1676" s="492"/>
      <c r="L1676" s="492"/>
      <c r="M1676" s="492"/>
      <c r="N1676" s="492"/>
      <c r="O1676" s="492"/>
      <c r="P1676" s="492"/>
    </row>
    <row r="1677" spans="1:16" x14ac:dyDescent="0.3">
      <c r="A1677" s="492"/>
      <c r="B1677" s="492"/>
      <c r="C1677" s="492"/>
      <c r="D1677" s="492"/>
      <c r="E1677" s="492"/>
      <c r="F1677" s="492"/>
      <c r="G1677" s="492"/>
      <c r="H1677" s="492"/>
      <c r="I1677" s="492"/>
      <c r="J1677" s="492"/>
      <c r="K1677" s="492"/>
      <c r="L1677" s="492"/>
      <c r="M1677" s="492"/>
      <c r="N1677" s="492"/>
      <c r="O1677" s="492"/>
      <c r="P1677" s="492"/>
    </row>
    <row r="1678" spans="1:16" x14ac:dyDescent="0.3">
      <c r="A1678" s="492"/>
      <c r="B1678" s="492"/>
      <c r="C1678" s="492"/>
      <c r="D1678" s="492"/>
      <c r="E1678" s="492"/>
      <c r="F1678" s="492"/>
      <c r="G1678" s="492"/>
      <c r="H1678" s="492"/>
      <c r="I1678" s="492"/>
      <c r="J1678" s="492"/>
      <c r="K1678" s="492"/>
      <c r="L1678" s="492"/>
      <c r="M1678" s="492"/>
      <c r="N1678" s="492"/>
      <c r="O1678" s="492"/>
      <c r="P1678" s="492"/>
    </row>
    <row r="1679" spans="1:16" ht="27" customHeight="1" x14ac:dyDescent="0.3">
      <c r="A1679" s="492"/>
      <c r="B1679" s="492"/>
      <c r="C1679" s="492"/>
      <c r="D1679" s="492"/>
      <c r="E1679" s="492"/>
      <c r="F1679" s="492"/>
      <c r="G1679" s="492"/>
      <c r="H1679" s="492"/>
      <c r="I1679" s="492"/>
      <c r="J1679" s="492"/>
      <c r="K1679" s="492"/>
      <c r="L1679" s="492"/>
      <c r="M1679" s="492"/>
      <c r="N1679" s="492"/>
      <c r="O1679" s="492"/>
      <c r="P1679" s="492"/>
    </row>
    <row r="1680" spans="1:16" ht="15" customHeight="1" x14ac:dyDescent="0.3">
      <c r="A1680" s="492"/>
      <c r="B1680" s="492"/>
      <c r="C1680" s="492"/>
      <c r="D1680" s="492"/>
      <c r="E1680" s="492"/>
      <c r="F1680" s="492"/>
      <c r="G1680" s="492"/>
      <c r="H1680" s="492"/>
      <c r="I1680" s="492"/>
      <c r="J1680" s="492"/>
      <c r="K1680" s="492"/>
      <c r="L1680" s="492"/>
      <c r="M1680" s="492"/>
      <c r="N1680" s="492"/>
      <c r="O1680" s="492"/>
      <c r="P1680" s="492"/>
    </row>
    <row r="1681" spans="1:16" x14ac:dyDescent="0.3">
      <c r="A1681" s="492"/>
      <c r="B1681" s="492"/>
      <c r="C1681" s="492"/>
      <c r="D1681" s="492"/>
      <c r="E1681" s="492"/>
      <c r="F1681" s="492"/>
      <c r="G1681" s="492"/>
      <c r="H1681" s="492"/>
      <c r="I1681" s="492"/>
      <c r="J1681" s="492"/>
      <c r="K1681" s="492"/>
      <c r="L1681" s="492"/>
      <c r="M1681" s="492"/>
      <c r="N1681" s="492"/>
      <c r="O1681" s="492"/>
      <c r="P1681" s="492"/>
    </row>
    <row r="1682" spans="1:16" x14ac:dyDescent="0.3">
      <c r="A1682" s="492"/>
      <c r="B1682" s="492"/>
      <c r="C1682" s="492"/>
      <c r="D1682" s="492"/>
      <c r="E1682" s="492"/>
      <c r="F1682" s="492"/>
      <c r="G1682" s="492"/>
      <c r="H1682" s="492"/>
      <c r="I1682" s="492"/>
      <c r="J1682" s="492"/>
      <c r="K1682" s="492"/>
      <c r="L1682" s="492"/>
      <c r="M1682" s="492"/>
      <c r="N1682" s="492"/>
      <c r="O1682" s="492"/>
      <c r="P1682" s="492"/>
    </row>
    <row r="1683" spans="1:16" x14ac:dyDescent="0.3">
      <c r="A1683" s="492"/>
      <c r="B1683" s="492"/>
      <c r="C1683" s="492"/>
      <c r="D1683" s="492"/>
      <c r="E1683" s="492"/>
      <c r="F1683" s="492"/>
      <c r="G1683" s="492"/>
      <c r="H1683" s="492"/>
      <c r="I1683" s="492"/>
      <c r="J1683" s="492"/>
      <c r="K1683" s="492"/>
      <c r="L1683" s="492"/>
      <c r="M1683" s="492"/>
      <c r="N1683" s="492"/>
      <c r="O1683" s="492"/>
      <c r="P1683" s="492"/>
    </row>
    <row r="1684" spans="1:16" x14ac:dyDescent="0.3">
      <c r="A1684" s="492"/>
      <c r="B1684" s="492"/>
      <c r="C1684" s="492"/>
      <c r="D1684" s="492"/>
      <c r="E1684" s="492"/>
      <c r="F1684" s="492"/>
      <c r="G1684" s="492"/>
      <c r="H1684" s="492"/>
      <c r="I1684" s="492"/>
      <c r="J1684" s="492"/>
      <c r="K1684" s="492"/>
      <c r="L1684" s="492"/>
      <c r="M1684" s="492"/>
      <c r="N1684" s="492"/>
      <c r="O1684" s="492"/>
      <c r="P1684" s="492"/>
    </row>
    <row r="1685" spans="1:16" x14ac:dyDescent="0.3">
      <c r="A1685" s="492"/>
      <c r="B1685" s="492"/>
      <c r="C1685" s="492"/>
      <c r="D1685" s="492"/>
      <c r="E1685" s="492"/>
      <c r="F1685" s="492"/>
      <c r="G1685" s="492"/>
      <c r="H1685" s="492"/>
      <c r="I1685" s="492"/>
      <c r="J1685" s="492"/>
      <c r="K1685" s="492"/>
      <c r="L1685" s="492"/>
      <c r="M1685" s="492"/>
      <c r="N1685" s="492"/>
      <c r="O1685" s="492"/>
      <c r="P1685" s="492"/>
    </row>
    <row r="1686" spans="1:16" x14ac:dyDescent="0.3">
      <c r="A1686" s="492"/>
      <c r="B1686" s="492"/>
      <c r="C1686" s="492"/>
      <c r="D1686" s="492"/>
      <c r="E1686" s="492"/>
      <c r="F1686" s="492"/>
      <c r="G1686" s="492"/>
      <c r="H1686" s="492"/>
      <c r="I1686" s="492"/>
      <c r="J1686" s="492"/>
      <c r="K1686" s="492"/>
      <c r="L1686" s="492"/>
      <c r="M1686" s="492"/>
      <c r="N1686" s="492"/>
      <c r="O1686" s="492"/>
      <c r="P1686" s="492"/>
    </row>
    <row r="1687" spans="1:16" x14ac:dyDescent="0.3">
      <c r="A1687" s="492"/>
      <c r="B1687" s="492"/>
      <c r="C1687" s="492"/>
      <c r="D1687" s="492"/>
      <c r="E1687" s="492"/>
      <c r="F1687" s="492"/>
      <c r="G1687" s="492"/>
      <c r="H1687" s="492"/>
      <c r="I1687" s="492"/>
      <c r="J1687" s="492"/>
      <c r="K1687" s="492"/>
      <c r="L1687" s="492"/>
      <c r="M1687" s="492"/>
      <c r="N1687" s="492"/>
      <c r="O1687" s="492"/>
      <c r="P1687" s="492"/>
    </row>
    <row r="1688" spans="1:16" x14ac:dyDescent="0.3">
      <c r="A1688" s="492"/>
      <c r="B1688" s="492"/>
      <c r="C1688" s="492"/>
      <c r="D1688" s="492"/>
      <c r="E1688" s="492"/>
      <c r="F1688" s="492"/>
      <c r="G1688" s="492"/>
      <c r="H1688" s="492"/>
      <c r="I1688" s="492"/>
      <c r="J1688" s="492"/>
      <c r="K1688" s="492"/>
      <c r="L1688" s="492"/>
      <c r="M1688" s="492"/>
      <c r="N1688" s="492"/>
      <c r="O1688" s="492"/>
      <c r="P1688" s="492"/>
    </row>
    <row r="1689" spans="1:16" x14ac:dyDescent="0.3">
      <c r="A1689" s="492"/>
      <c r="B1689" s="492"/>
      <c r="C1689" s="492"/>
      <c r="D1689" s="492"/>
      <c r="E1689" s="492"/>
      <c r="F1689" s="492"/>
      <c r="G1689" s="492"/>
      <c r="H1689" s="492"/>
      <c r="I1689" s="492"/>
      <c r="J1689" s="492"/>
      <c r="K1689" s="492"/>
      <c r="L1689" s="492"/>
      <c r="M1689" s="492"/>
      <c r="N1689" s="492"/>
      <c r="O1689" s="492"/>
      <c r="P1689" s="492"/>
    </row>
    <row r="1690" spans="1:16" x14ac:dyDescent="0.3">
      <c r="A1690" s="492"/>
      <c r="B1690" s="492"/>
      <c r="C1690" s="492"/>
      <c r="D1690" s="492"/>
      <c r="E1690" s="492"/>
      <c r="F1690" s="492"/>
      <c r="G1690" s="492"/>
      <c r="H1690" s="492"/>
      <c r="I1690" s="492"/>
      <c r="J1690" s="492"/>
      <c r="K1690" s="492"/>
      <c r="L1690" s="492"/>
      <c r="M1690" s="492"/>
      <c r="N1690" s="492"/>
      <c r="O1690" s="492"/>
      <c r="P1690" s="492"/>
    </row>
    <row r="1691" spans="1:16" x14ac:dyDescent="0.3">
      <c r="A1691" s="492"/>
      <c r="B1691" s="492"/>
      <c r="C1691" s="492"/>
      <c r="D1691" s="492"/>
      <c r="E1691" s="492"/>
      <c r="F1691" s="492"/>
      <c r="G1691" s="492"/>
      <c r="H1691" s="492"/>
      <c r="I1691" s="492"/>
      <c r="J1691" s="492"/>
      <c r="K1691" s="492"/>
      <c r="L1691" s="492"/>
      <c r="M1691" s="492"/>
      <c r="N1691" s="492"/>
      <c r="O1691" s="492"/>
      <c r="P1691" s="492"/>
    </row>
    <row r="1692" spans="1:16" x14ac:dyDescent="0.3">
      <c r="A1692" s="492"/>
      <c r="B1692" s="492"/>
      <c r="C1692" s="492"/>
      <c r="D1692" s="492"/>
      <c r="E1692" s="492"/>
      <c r="F1692" s="492"/>
      <c r="G1692" s="492"/>
      <c r="H1692" s="492"/>
      <c r="I1692" s="492"/>
      <c r="J1692" s="492"/>
      <c r="K1692" s="492"/>
      <c r="L1692" s="492"/>
      <c r="M1692" s="492"/>
      <c r="N1692" s="492"/>
      <c r="O1692" s="492"/>
      <c r="P1692" s="492"/>
    </row>
    <row r="1693" spans="1:16" x14ac:dyDescent="0.3">
      <c r="A1693" s="492"/>
      <c r="B1693" s="492"/>
      <c r="C1693" s="492"/>
      <c r="D1693" s="492"/>
      <c r="E1693" s="492"/>
      <c r="F1693" s="492"/>
      <c r="G1693" s="492"/>
      <c r="H1693" s="492"/>
      <c r="I1693" s="492"/>
      <c r="J1693" s="492"/>
      <c r="K1693" s="492"/>
      <c r="L1693" s="492"/>
      <c r="M1693" s="492"/>
      <c r="N1693" s="492"/>
      <c r="O1693" s="492"/>
      <c r="P1693" s="492"/>
    </row>
    <row r="1694" spans="1:16" x14ac:dyDescent="0.3">
      <c r="A1694" s="492"/>
      <c r="B1694" s="492"/>
      <c r="C1694" s="492"/>
      <c r="D1694" s="492"/>
      <c r="E1694" s="492"/>
      <c r="F1694" s="492"/>
      <c r="G1694" s="492"/>
      <c r="H1694" s="492"/>
      <c r="I1694" s="492"/>
      <c r="J1694" s="492"/>
      <c r="K1694" s="492"/>
      <c r="L1694" s="492"/>
      <c r="M1694" s="492"/>
      <c r="N1694" s="492"/>
      <c r="O1694" s="492"/>
      <c r="P1694" s="492"/>
    </row>
    <row r="1695" spans="1:16" x14ac:dyDescent="0.3">
      <c r="A1695" s="492"/>
      <c r="B1695" s="492"/>
      <c r="C1695" s="492"/>
      <c r="D1695" s="492"/>
      <c r="E1695" s="492"/>
      <c r="F1695" s="492"/>
      <c r="G1695" s="492"/>
      <c r="H1695" s="492"/>
      <c r="I1695" s="492"/>
      <c r="J1695" s="492"/>
      <c r="K1695" s="492"/>
      <c r="L1695" s="492"/>
      <c r="M1695" s="492"/>
      <c r="N1695" s="492"/>
      <c r="O1695" s="492"/>
      <c r="P1695" s="492"/>
    </row>
    <row r="1696" spans="1:16" x14ac:dyDescent="0.3">
      <c r="A1696" s="492"/>
      <c r="B1696" s="492"/>
      <c r="C1696" s="492"/>
      <c r="D1696" s="492"/>
      <c r="E1696" s="492"/>
      <c r="F1696" s="492"/>
      <c r="G1696" s="492"/>
      <c r="H1696" s="492"/>
      <c r="I1696" s="492"/>
      <c r="J1696" s="492"/>
      <c r="K1696" s="492"/>
      <c r="L1696" s="492"/>
      <c r="M1696" s="492"/>
      <c r="N1696" s="492"/>
      <c r="O1696" s="492"/>
      <c r="P1696" s="492"/>
    </row>
    <row r="1697" spans="1:16" x14ac:dyDescent="0.3">
      <c r="A1697" s="492"/>
      <c r="B1697" s="492"/>
      <c r="C1697" s="492"/>
      <c r="D1697" s="492"/>
      <c r="E1697" s="492"/>
      <c r="F1697" s="492"/>
      <c r="G1697" s="492"/>
      <c r="H1697" s="492"/>
      <c r="I1697" s="492"/>
      <c r="J1697" s="492"/>
      <c r="K1697" s="492"/>
      <c r="L1697" s="492"/>
      <c r="M1697" s="492"/>
      <c r="N1697" s="492"/>
      <c r="O1697" s="492"/>
      <c r="P1697" s="492"/>
    </row>
    <row r="1698" spans="1:16" x14ac:dyDescent="0.3">
      <c r="A1698" s="492"/>
      <c r="B1698" s="492"/>
      <c r="C1698" s="492"/>
      <c r="D1698" s="492"/>
      <c r="E1698" s="492"/>
      <c r="F1698" s="492"/>
      <c r="G1698" s="492"/>
      <c r="H1698" s="492"/>
      <c r="I1698" s="492"/>
      <c r="J1698" s="492"/>
      <c r="K1698" s="492"/>
      <c r="L1698" s="492"/>
      <c r="M1698" s="492"/>
      <c r="N1698" s="492"/>
      <c r="O1698" s="492"/>
      <c r="P1698" s="492"/>
    </row>
    <row r="1699" spans="1:16" x14ac:dyDescent="0.3">
      <c r="A1699" s="492"/>
      <c r="B1699" s="492"/>
      <c r="C1699" s="492"/>
      <c r="D1699" s="492"/>
      <c r="E1699" s="492"/>
      <c r="F1699" s="492"/>
      <c r="G1699" s="492"/>
      <c r="H1699" s="492"/>
      <c r="I1699" s="492"/>
      <c r="J1699" s="492"/>
      <c r="K1699" s="492"/>
      <c r="L1699" s="492"/>
      <c r="M1699" s="492"/>
      <c r="N1699" s="492"/>
      <c r="O1699" s="492"/>
      <c r="P1699" s="492"/>
    </row>
    <row r="1700" spans="1:16" x14ac:dyDescent="0.3">
      <c r="A1700" s="492"/>
      <c r="B1700" s="492"/>
      <c r="C1700" s="492"/>
      <c r="D1700" s="492"/>
      <c r="E1700" s="492"/>
      <c r="F1700" s="492"/>
      <c r="G1700" s="492"/>
      <c r="H1700" s="492"/>
      <c r="I1700" s="492"/>
      <c r="J1700" s="492"/>
      <c r="K1700" s="492"/>
      <c r="L1700" s="492"/>
      <c r="M1700" s="492"/>
      <c r="N1700" s="492"/>
      <c r="O1700" s="492"/>
      <c r="P1700" s="492"/>
    </row>
    <row r="1701" spans="1:16" x14ac:dyDescent="0.3">
      <c r="A1701" s="492"/>
      <c r="B1701" s="492"/>
      <c r="C1701" s="492"/>
      <c r="D1701" s="492"/>
      <c r="E1701" s="492"/>
      <c r="F1701" s="492"/>
      <c r="G1701" s="492"/>
      <c r="H1701" s="492"/>
      <c r="I1701" s="492"/>
      <c r="J1701" s="492"/>
      <c r="K1701" s="492"/>
      <c r="L1701" s="492"/>
      <c r="M1701" s="492"/>
      <c r="N1701" s="492"/>
      <c r="O1701" s="492"/>
      <c r="P1701" s="492"/>
    </row>
    <row r="1702" spans="1:16" x14ac:dyDescent="0.3">
      <c r="A1702" s="492"/>
      <c r="B1702" s="492"/>
      <c r="C1702" s="492"/>
      <c r="D1702" s="492"/>
      <c r="E1702" s="492"/>
      <c r="F1702" s="492"/>
      <c r="G1702" s="492"/>
      <c r="H1702" s="492"/>
      <c r="I1702" s="492"/>
      <c r="J1702" s="492"/>
      <c r="K1702" s="492"/>
      <c r="L1702" s="492"/>
      <c r="M1702" s="492"/>
      <c r="N1702" s="492"/>
      <c r="O1702" s="492"/>
      <c r="P1702" s="492"/>
    </row>
    <row r="1703" spans="1:16" x14ac:dyDescent="0.3">
      <c r="A1703" s="492"/>
      <c r="B1703" s="492"/>
      <c r="C1703" s="492"/>
      <c r="D1703" s="492"/>
      <c r="E1703" s="492"/>
      <c r="F1703" s="492"/>
      <c r="G1703" s="492"/>
      <c r="H1703" s="492"/>
      <c r="I1703" s="492"/>
      <c r="J1703" s="492"/>
      <c r="K1703" s="492"/>
      <c r="L1703" s="492"/>
      <c r="M1703" s="492"/>
      <c r="N1703" s="492"/>
      <c r="O1703" s="492"/>
      <c r="P1703" s="492"/>
    </row>
    <row r="1704" spans="1:16" x14ac:dyDescent="0.3">
      <c r="A1704" s="492"/>
      <c r="B1704" s="492"/>
      <c r="C1704" s="492"/>
      <c r="D1704" s="492"/>
      <c r="E1704" s="492"/>
      <c r="F1704" s="492"/>
      <c r="G1704" s="492"/>
      <c r="H1704" s="492"/>
      <c r="I1704" s="492"/>
      <c r="J1704" s="492"/>
      <c r="K1704" s="492"/>
      <c r="L1704" s="492"/>
      <c r="M1704" s="492"/>
      <c r="N1704" s="492"/>
      <c r="O1704" s="492"/>
      <c r="P1704" s="492"/>
    </row>
    <row r="1705" spans="1:16" x14ac:dyDescent="0.3">
      <c r="A1705" s="492"/>
      <c r="B1705" s="492"/>
      <c r="C1705" s="492"/>
      <c r="D1705" s="492"/>
      <c r="E1705" s="492"/>
      <c r="F1705" s="492"/>
      <c r="G1705" s="492"/>
      <c r="H1705" s="492"/>
      <c r="I1705" s="492"/>
      <c r="J1705" s="492"/>
      <c r="K1705" s="492"/>
      <c r="L1705" s="492"/>
      <c r="M1705" s="492"/>
      <c r="N1705" s="492"/>
      <c r="O1705" s="492"/>
      <c r="P1705" s="492"/>
    </row>
    <row r="1706" spans="1:16" x14ac:dyDescent="0.3">
      <c r="A1706" s="492"/>
      <c r="B1706" s="492"/>
      <c r="C1706" s="492"/>
      <c r="D1706" s="492"/>
      <c r="E1706" s="492"/>
      <c r="F1706" s="492"/>
      <c r="G1706" s="492"/>
      <c r="H1706" s="492"/>
      <c r="I1706" s="492"/>
      <c r="J1706" s="492"/>
      <c r="K1706" s="492"/>
      <c r="L1706" s="492"/>
      <c r="M1706" s="492"/>
      <c r="N1706" s="492"/>
      <c r="O1706" s="492"/>
      <c r="P1706" s="492"/>
    </row>
    <row r="1707" spans="1:16" ht="18" customHeight="1" x14ac:dyDescent="0.3">
      <c r="A1707" s="492"/>
      <c r="B1707" s="492"/>
      <c r="C1707" s="492"/>
      <c r="D1707" s="492"/>
      <c r="E1707" s="492"/>
      <c r="F1707" s="492"/>
      <c r="G1707" s="492"/>
      <c r="H1707" s="492"/>
      <c r="I1707" s="492"/>
      <c r="J1707" s="492"/>
      <c r="K1707" s="492"/>
      <c r="L1707" s="492"/>
      <c r="M1707" s="492"/>
      <c r="N1707" s="492"/>
      <c r="O1707" s="492"/>
      <c r="P1707" s="492"/>
    </row>
    <row r="1708" spans="1:16" ht="15" customHeight="1" x14ac:dyDescent="0.3">
      <c r="A1708" s="492"/>
      <c r="B1708" s="492"/>
      <c r="C1708" s="492"/>
      <c r="D1708" s="492"/>
      <c r="E1708" s="492"/>
      <c r="F1708" s="492"/>
      <c r="G1708" s="492"/>
      <c r="H1708" s="492"/>
      <c r="I1708" s="492"/>
      <c r="J1708" s="492"/>
      <c r="K1708" s="492"/>
      <c r="L1708" s="492"/>
      <c r="M1708" s="492"/>
      <c r="N1708" s="492"/>
      <c r="O1708" s="492"/>
      <c r="P1708" s="492"/>
    </row>
    <row r="1709" spans="1:16" x14ac:dyDescent="0.3">
      <c r="A1709" s="492"/>
      <c r="B1709" s="492"/>
      <c r="C1709" s="492"/>
      <c r="D1709" s="492"/>
      <c r="E1709" s="492"/>
      <c r="F1709" s="492"/>
      <c r="G1709" s="492"/>
      <c r="H1709" s="492"/>
      <c r="I1709" s="492"/>
      <c r="J1709" s="492"/>
      <c r="K1709" s="492"/>
      <c r="L1709" s="492"/>
      <c r="M1709" s="492"/>
      <c r="N1709" s="492"/>
      <c r="O1709" s="492"/>
      <c r="P1709" s="492"/>
    </row>
    <row r="1710" spans="1:16" x14ac:dyDescent="0.3">
      <c r="A1710" s="492"/>
      <c r="B1710" s="492"/>
      <c r="C1710" s="492"/>
      <c r="D1710" s="492"/>
      <c r="E1710" s="492"/>
      <c r="F1710" s="492"/>
      <c r="G1710" s="492"/>
      <c r="H1710" s="492"/>
      <c r="I1710" s="492"/>
      <c r="J1710" s="492"/>
      <c r="K1710" s="492"/>
      <c r="L1710" s="492"/>
      <c r="M1710" s="492"/>
      <c r="N1710" s="492"/>
      <c r="O1710" s="492"/>
      <c r="P1710" s="492"/>
    </row>
    <row r="1711" spans="1:16" x14ac:dyDescent="0.3">
      <c r="A1711" s="492"/>
      <c r="B1711" s="492"/>
      <c r="C1711" s="492"/>
      <c r="D1711" s="492"/>
      <c r="E1711" s="492"/>
      <c r="F1711" s="492"/>
      <c r="G1711" s="492"/>
      <c r="H1711" s="492"/>
      <c r="I1711" s="492"/>
      <c r="J1711" s="492"/>
      <c r="K1711" s="492"/>
      <c r="L1711" s="492"/>
      <c r="M1711" s="492"/>
      <c r="N1711" s="492"/>
      <c r="O1711" s="492"/>
      <c r="P1711" s="492"/>
    </row>
    <row r="1712" spans="1:16" x14ac:dyDescent="0.3">
      <c r="A1712" s="492"/>
      <c r="B1712" s="492"/>
      <c r="C1712" s="492"/>
      <c r="D1712" s="492"/>
      <c r="E1712" s="492"/>
      <c r="F1712" s="492"/>
      <c r="G1712" s="492"/>
      <c r="H1712" s="492"/>
      <c r="I1712" s="492"/>
      <c r="J1712" s="492"/>
      <c r="K1712" s="492"/>
      <c r="L1712" s="492"/>
      <c r="M1712" s="492"/>
      <c r="N1712" s="492"/>
      <c r="O1712" s="492"/>
      <c r="P1712" s="492"/>
    </row>
    <row r="1713" spans="1:16" x14ac:dyDescent="0.3">
      <c r="A1713" s="492"/>
      <c r="B1713" s="492"/>
      <c r="C1713" s="492"/>
      <c r="D1713" s="492"/>
      <c r="E1713" s="492"/>
      <c r="F1713" s="492"/>
      <c r="G1713" s="492"/>
      <c r="H1713" s="492"/>
      <c r="I1713" s="492"/>
      <c r="J1713" s="492"/>
      <c r="K1713" s="492"/>
      <c r="L1713" s="492"/>
      <c r="M1713" s="492"/>
      <c r="N1713" s="492"/>
      <c r="O1713" s="492"/>
      <c r="P1713" s="492"/>
    </row>
    <row r="1714" spans="1:16" x14ac:dyDescent="0.3">
      <c r="A1714" s="492"/>
      <c r="B1714" s="492"/>
      <c r="C1714" s="492"/>
      <c r="D1714" s="492"/>
      <c r="E1714" s="492"/>
      <c r="F1714" s="492"/>
      <c r="G1714" s="492"/>
      <c r="H1714" s="492"/>
      <c r="I1714" s="492"/>
      <c r="J1714" s="492"/>
      <c r="K1714" s="492"/>
      <c r="L1714" s="492"/>
      <c r="M1714" s="492"/>
      <c r="N1714" s="492"/>
      <c r="O1714" s="492"/>
      <c r="P1714" s="492"/>
    </row>
    <row r="1715" spans="1:16" x14ac:dyDescent="0.3">
      <c r="A1715" s="492"/>
      <c r="B1715" s="492"/>
      <c r="C1715" s="492"/>
      <c r="D1715" s="492"/>
      <c r="E1715" s="492"/>
      <c r="F1715" s="492"/>
      <c r="G1715" s="492"/>
      <c r="H1715" s="492"/>
      <c r="I1715" s="492"/>
      <c r="J1715" s="492"/>
      <c r="K1715" s="492"/>
      <c r="L1715" s="492"/>
      <c r="M1715" s="492"/>
      <c r="N1715" s="492"/>
      <c r="O1715" s="492"/>
      <c r="P1715" s="492"/>
    </row>
    <row r="1716" spans="1:16" x14ac:dyDescent="0.3">
      <c r="A1716" s="492"/>
      <c r="B1716" s="492"/>
      <c r="C1716" s="492"/>
      <c r="D1716" s="492"/>
      <c r="E1716" s="492"/>
      <c r="F1716" s="492"/>
      <c r="G1716" s="492"/>
      <c r="H1716" s="492"/>
      <c r="I1716" s="492"/>
      <c r="J1716" s="492"/>
      <c r="K1716" s="492"/>
      <c r="L1716" s="492"/>
      <c r="M1716" s="492"/>
      <c r="N1716" s="492"/>
      <c r="O1716" s="492"/>
      <c r="P1716" s="492"/>
    </row>
    <row r="1717" spans="1:16" x14ac:dyDescent="0.3">
      <c r="A1717" s="492"/>
      <c r="B1717" s="492"/>
      <c r="C1717" s="492"/>
      <c r="D1717" s="492"/>
      <c r="E1717" s="492"/>
      <c r="F1717" s="492"/>
      <c r="G1717" s="492"/>
      <c r="H1717" s="492"/>
      <c r="I1717" s="492"/>
      <c r="J1717" s="492"/>
      <c r="K1717" s="492"/>
      <c r="L1717" s="492"/>
      <c r="M1717" s="492"/>
      <c r="N1717" s="492"/>
      <c r="O1717" s="492"/>
      <c r="P1717" s="492"/>
    </row>
    <row r="1718" spans="1:16" ht="22.95" customHeight="1" x14ac:dyDescent="0.3">
      <c r="A1718" s="492"/>
      <c r="B1718" s="492"/>
      <c r="C1718" s="492"/>
      <c r="D1718" s="492"/>
      <c r="E1718" s="492"/>
      <c r="F1718" s="492"/>
      <c r="G1718" s="492"/>
      <c r="H1718" s="492"/>
      <c r="I1718" s="492"/>
      <c r="J1718" s="492"/>
      <c r="K1718" s="492"/>
      <c r="L1718" s="492"/>
      <c r="M1718" s="492"/>
      <c r="N1718" s="492"/>
      <c r="O1718" s="492"/>
      <c r="P1718" s="492"/>
    </row>
    <row r="1719" spans="1:16" ht="15" customHeight="1" x14ac:dyDescent="0.3">
      <c r="A1719" s="492"/>
      <c r="B1719" s="492"/>
      <c r="C1719" s="492"/>
      <c r="D1719" s="492"/>
      <c r="E1719" s="492"/>
      <c r="F1719" s="492"/>
      <c r="G1719" s="492"/>
      <c r="H1719" s="492"/>
      <c r="I1719" s="492"/>
      <c r="J1719" s="492"/>
      <c r="K1719" s="492"/>
      <c r="L1719" s="492"/>
      <c r="M1719" s="492"/>
      <c r="N1719" s="492"/>
      <c r="O1719" s="492"/>
      <c r="P1719" s="492"/>
    </row>
    <row r="1720" spans="1:16" x14ac:dyDescent="0.3">
      <c r="A1720" s="492"/>
      <c r="B1720" s="492"/>
      <c r="C1720" s="492"/>
      <c r="D1720" s="492"/>
      <c r="E1720" s="492"/>
      <c r="F1720" s="492"/>
      <c r="G1720" s="492"/>
      <c r="H1720" s="492"/>
      <c r="I1720" s="492"/>
      <c r="J1720" s="492"/>
      <c r="K1720" s="492"/>
      <c r="L1720" s="492"/>
      <c r="M1720" s="492"/>
      <c r="N1720" s="492"/>
      <c r="O1720" s="492"/>
      <c r="P1720" s="492"/>
    </row>
    <row r="1721" spans="1:16" ht="20.399999999999999" customHeight="1" x14ac:dyDescent="0.3">
      <c r="A1721" s="492"/>
      <c r="B1721" s="492"/>
      <c r="C1721" s="492"/>
      <c r="D1721" s="492"/>
      <c r="E1721" s="492"/>
      <c r="F1721" s="492"/>
      <c r="G1721" s="492"/>
      <c r="H1721" s="492"/>
      <c r="I1721" s="492"/>
      <c r="J1721" s="492"/>
      <c r="K1721" s="492"/>
      <c r="L1721" s="492"/>
      <c r="M1721" s="492"/>
      <c r="N1721" s="492"/>
      <c r="O1721" s="492"/>
      <c r="P1721" s="492"/>
    </row>
    <row r="1722" spans="1:16" ht="15" customHeight="1" x14ac:dyDescent="0.3">
      <c r="A1722" s="492"/>
      <c r="B1722" s="492"/>
      <c r="C1722" s="492"/>
      <c r="D1722" s="492"/>
      <c r="E1722" s="492"/>
      <c r="F1722" s="492"/>
      <c r="G1722" s="492"/>
      <c r="H1722" s="492"/>
      <c r="I1722" s="492"/>
      <c r="J1722" s="492"/>
      <c r="K1722" s="492"/>
      <c r="L1722" s="492"/>
      <c r="M1722" s="492"/>
      <c r="N1722" s="492"/>
      <c r="O1722" s="492"/>
      <c r="P1722" s="492"/>
    </row>
    <row r="1723" spans="1:16" x14ac:dyDescent="0.3">
      <c r="A1723" s="492"/>
      <c r="B1723" s="492"/>
      <c r="C1723" s="492"/>
      <c r="D1723" s="492"/>
      <c r="E1723" s="492"/>
      <c r="F1723" s="492"/>
      <c r="G1723" s="492"/>
      <c r="H1723" s="492"/>
      <c r="I1723" s="492"/>
      <c r="J1723" s="492"/>
      <c r="K1723" s="492"/>
      <c r="L1723" s="492"/>
      <c r="M1723" s="492"/>
      <c r="N1723" s="492"/>
      <c r="O1723" s="492"/>
      <c r="P1723" s="492"/>
    </row>
    <row r="1724" spans="1:16" x14ac:dyDescent="0.3">
      <c r="A1724" s="492"/>
      <c r="B1724" s="492"/>
      <c r="C1724" s="492"/>
      <c r="D1724" s="492"/>
      <c r="E1724" s="492"/>
      <c r="F1724" s="492"/>
      <c r="G1724" s="492"/>
      <c r="H1724" s="492"/>
      <c r="I1724" s="492"/>
      <c r="J1724" s="492"/>
      <c r="K1724" s="492"/>
      <c r="L1724" s="492"/>
      <c r="M1724" s="492"/>
      <c r="N1724" s="492"/>
      <c r="O1724" s="492"/>
      <c r="P1724" s="492"/>
    </row>
    <row r="1725" spans="1:16" x14ac:dyDescent="0.3">
      <c r="A1725" s="492"/>
      <c r="B1725" s="492"/>
      <c r="C1725" s="492"/>
      <c r="D1725" s="492"/>
      <c r="E1725" s="492"/>
      <c r="F1725" s="492"/>
      <c r="G1725" s="492"/>
      <c r="H1725" s="492"/>
      <c r="I1725" s="492"/>
      <c r="J1725" s="492"/>
      <c r="K1725" s="492"/>
      <c r="L1725" s="492"/>
      <c r="M1725" s="492"/>
      <c r="N1725" s="492"/>
      <c r="O1725" s="492"/>
      <c r="P1725" s="492"/>
    </row>
    <row r="1726" spans="1:16" x14ac:dyDescent="0.3">
      <c r="A1726" s="492"/>
      <c r="B1726" s="492"/>
      <c r="C1726" s="492"/>
      <c r="D1726" s="492"/>
      <c r="E1726" s="492"/>
      <c r="F1726" s="492"/>
      <c r="G1726" s="492"/>
      <c r="H1726" s="492"/>
      <c r="I1726" s="492"/>
      <c r="J1726" s="492"/>
      <c r="K1726" s="492"/>
      <c r="L1726" s="492"/>
      <c r="M1726" s="492"/>
      <c r="N1726" s="492"/>
      <c r="O1726" s="492"/>
      <c r="P1726" s="492"/>
    </row>
    <row r="1727" spans="1:16" x14ac:dyDescent="0.3">
      <c r="A1727" s="492"/>
      <c r="B1727" s="492"/>
      <c r="C1727" s="492"/>
      <c r="D1727" s="492"/>
      <c r="E1727" s="492"/>
      <c r="F1727" s="492"/>
      <c r="G1727" s="492"/>
      <c r="H1727" s="492"/>
      <c r="I1727" s="492"/>
      <c r="J1727" s="492"/>
      <c r="K1727" s="492"/>
      <c r="L1727" s="492"/>
      <c r="M1727" s="492"/>
      <c r="N1727" s="492"/>
      <c r="O1727" s="492"/>
      <c r="P1727" s="492"/>
    </row>
    <row r="1728" spans="1:16" x14ac:dyDescent="0.3">
      <c r="A1728" s="492"/>
      <c r="B1728" s="492"/>
      <c r="C1728" s="492"/>
      <c r="D1728" s="492"/>
      <c r="E1728" s="492"/>
      <c r="F1728" s="492"/>
      <c r="G1728" s="492"/>
      <c r="H1728" s="492"/>
      <c r="I1728" s="492"/>
      <c r="J1728" s="492"/>
      <c r="K1728" s="492"/>
      <c r="L1728" s="492"/>
      <c r="M1728" s="492"/>
      <c r="N1728" s="492"/>
      <c r="O1728" s="492"/>
      <c r="P1728" s="492"/>
    </row>
    <row r="1729" spans="1:16" x14ac:dyDescent="0.3">
      <c r="A1729" s="492"/>
      <c r="B1729" s="492"/>
      <c r="C1729" s="492"/>
      <c r="D1729" s="492"/>
      <c r="E1729" s="492"/>
      <c r="F1729" s="492"/>
      <c r="G1729" s="492"/>
      <c r="H1729" s="492"/>
      <c r="I1729" s="492"/>
      <c r="J1729" s="492"/>
      <c r="K1729" s="492"/>
      <c r="L1729" s="492"/>
      <c r="M1729" s="492"/>
      <c r="N1729" s="492"/>
      <c r="O1729" s="492"/>
      <c r="P1729" s="492"/>
    </row>
    <row r="1730" spans="1:16" x14ac:dyDescent="0.3">
      <c r="A1730" s="492"/>
      <c r="B1730" s="492"/>
      <c r="C1730" s="492"/>
      <c r="D1730" s="492"/>
      <c r="E1730" s="492"/>
      <c r="F1730" s="492"/>
      <c r="G1730" s="492"/>
      <c r="H1730" s="492"/>
      <c r="I1730" s="492"/>
      <c r="J1730" s="492"/>
      <c r="K1730" s="492"/>
      <c r="L1730" s="492"/>
      <c r="M1730" s="492"/>
      <c r="N1730" s="492"/>
      <c r="O1730" s="492"/>
      <c r="P1730" s="492"/>
    </row>
    <row r="1731" spans="1:16" x14ac:dyDescent="0.3">
      <c r="A1731" s="492"/>
      <c r="B1731" s="492"/>
      <c r="C1731" s="492"/>
      <c r="D1731" s="492"/>
      <c r="E1731" s="492"/>
      <c r="F1731" s="492"/>
      <c r="G1731" s="492"/>
      <c r="H1731" s="492"/>
      <c r="I1731" s="492"/>
      <c r="J1731" s="492"/>
      <c r="K1731" s="492"/>
      <c r="L1731" s="492"/>
      <c r="M1731" s="492"/>
      <c r="N1731" s="492"/>
      <c r="O1731" s="492"/>
      <c r="P1731" s="492"/>
    </row>
    <row r="1732" spans="1:16" x14ac:dyDescent="0.3">
      <c r="A1732" s="492"/>
      <c r="B1732" s="492"/>
      <c r="C1732" s="492"/>
      <c r="D1732" s="492"/>
      <c r="E1732" s="492"/>
      <c r="F1732" s="492"/>
      <c r="G1732" s="492"/>
      <c r="H1732" s="492"/>
      <c r="I1732" s="492"/>
      <c r="J1732" s="492"/>
      <c r="K1732" s="492"/>
      <c r="L1732" s="492"/>
      <c r="M1732" s="492"/>
      <c r="N1732" s="492"/>
      <c r="O1732" s="492"/>
      <c r="P1732" s="492"/>
    </row>
    <row r="1733" spans="1:16" x14ac:dyDescent="0.3">
      <c r="A1733" s="492"/>
      <c r="B1733" s="492"/>
      <c r="C1733" s="492"/>
      <c r="D1733" s="492"/>
      <c r="E1733" s="492"/>
      <c r="F1733" s="492"/>
      <c r="G1733" s="492"/>
      <c r="H1733" s="492"/>
      <c r="I1733" s="492"/>
      <c r="J1733" s="492"/>
      <c r="K1733" s="492"/>
      <c r="L1733" s="492"/>
      <c r="M1733" s="492"/>
      <c r="N1733" s="492"/>
      <c r="O1733" s="492"/>
      <c r="P1733" s="492"/>
    </row>
    <row r="1734" spans="1:16" x14ac:dyDescent="0.3">
      <c r="A1734" s="492"/>
      <c r="B1734" s="492"/>
      <c r="C1734" s="492"/>
      <c r="D1734" s="492"/>
      <c r="E1734" s="492"/>
      <c r="F1734" s="492"/>
      <c r="G1734" s="492"/>
      <c r="H1734" s="492"/>
      <c r="I1734" s="492"/>
      <c r="J1734" s="492"/>
      <c r="K1734" s="492"/>
      <c r="L1734" s="492"/>
      <c r="M1734" s="492"/>
      <c r="N1734" s="492"/>
      <c r="O1734" s="492"/>
      <c r="P1734" s="492"/>
    </row>
    <row r="1735" spans="1:16" x14ac:dyDescent="0.3">
      <c r="A1735" s="492"/>
      <c r="B1735" s="492"/>
      <c r="C1735" s="492"/>
      <c r="D1735" s="492"/>
      <c r="E1735" s="492"/>
      <c r="F1735" s="492"/>
      <c r="G1735" s="492"/>
      <c r="H1735" s="492"/>
      <c r="I1735" s="492"/>
      <c r="J1735" s="492"/>
      <c r="K1735" s="492"/>
      <c r="L1735" s="492"/>
      <c r="M1735" s="492"/>
      <c r="N1735" s="492"/>
      <c r="O1735" s="492"/>
      <c r="P1735" s="492"/>
    </row>
    <row r="1736" spans="1:16" x14ac:dyDescent="0.3">
      <c r="A1736" s="492"/>
      <c r="B1736" s="492"/>
      <c r="C1736" s="492"/>
      <c r="D1736" s="492"/>
      <c r="E1736" s="492"/>
      <c r="F1736" s="492"/>
      <c r="G1736" s="492"/>
      <c r="H1736" s="492"/>
      <c r="I1736" s="492"/>
      <c r="J1736" s="492"/>
      <c r="K1736" s="492"/>
      <c r="L1736" s="492"/>
      <c r="M1736" s="492"/>
      <c r="N1736" s="492"/>
      <c r="O1736" s="492"/>
      <c r="P1736" s="492"/>
    </row>
    <row r="1737" spans="1:16" x14ac:dyDescent="0.3">
      <c r="A1737" s="492"/>
      <c r="B1737" s="492"/>
      <c r="C1737" s="492"/>
      <c r="D1737" s="492"/>
      <c r="E1737" s="492"/>
      <c r="F1737" s="492"/>
      <c r="G1737" s="492"/>
      <c r="H1737" s="492"/>
      <c r="I1737" s="492"/>
      <c r="J1737" s="492"/>
      <c r="K1737" s="492"/>
      <c r="L1737" s="492"/>
      <c r="M1737" s="492"/>
      <c r="N1737" s="492"/>
      <c r="O1737" s="492"/>
      <c r="P1737" s="492"/>
    </row>
    <row r="1738" spans="1:16" x14ac:dyDescent="0.3">
      <c r="A1738" s="492"/>
      <c r="B1738" s="492"/>
      <c r="C1738" s="492"/>
      <c r="D1738" s="492"/>
      <c r="E1738" s="492"/>
      <c r="F1738" s="492"/>
      <c r="G1738" s="492"/>
      <c r="H1738" s="492"/>
      <c r="I1738" s="492"/>
      <c r="J1738" s="492"/>
      <c r="K1738" s="492"/>
      <c r="L1738" s="492"/>
      <c r="M1738" s="492"/>
      <c r="N1738" s="492"/>
      <c r="O1738" s="492"/>
      <c r="P1738" s="492"/>
    </row>
    <row r="1739" spans="1:16" x14ac:dyDescent="0.3">
      <c r="A1739" s="492"/>
      <c r="B1739" s="492"/>
      <c r="C1739" s="492"/>
      <c r="D1739" s="492"/>
      <c r="E1739" s="492"/>
      <c r="F1739" s="492"/>
      <c r="G1739" s="492"/>
      <c r="H1739" s="492"/>
      <c r="I1739" s="492"/>
      <c r="J1739" s="492"/>
      <c r="K1739" s="492"/>
      <c r="L1739" s="492"/>
      <c r="M1739" s="492"/>
      <c r="N1739" s="492"/>
      <c r="O1739" s="492"/>
      <c r="P1739" s="492"/>
    </row>
    <row r="1740" spans="1:16" x14ac:dyDescent="0.3">
      <c r="A1740" s="492"/>
      <c r="B1740" s="492"/>
      <c r="C1740" s="492"/>
      <c r="D1740" s="492"/>
      <c r="E1740" s="492"/>
      <c r="F1740" s="492"/>
      <c r="G1740" s="492"/>
      <c r="H1740" s="492"/>
      <c r="I1740" s="492"/>
      <c r="J1740" s="492"/>
      <c r="K1740" s="492"/>
      <c r="L1740" s="492"/>
      <c r="M1740" s="492"/>
      <c r="N1740" s="492"/>
      <c r="O1740" s="492"/>
      <c r="P1740" s="492"/>
    </row>
    <row r="1741" spans="1:16" x14ac:dyDescent="0.3">
      <c r="A1741" s="492"/>
      <c r="B1741" s="492"/>
      <c r="C1741" s="492"/>
      <c r="D1741" s="492"/>
      <c r="E1741" s="492"/>
      <c r="F1741" s="492"/>
      <c r="G1741" s="492"/>
      <c r="H1741" s="492"/>
      <c r="I1741" s="492"/>
      <c r="J1741" s="492"/>
      <c r="K1741" s="492"/>
      <c r="L1741" s="492"/>
      <c r="M1741" s="492"/>
      <c r="N1741" s="492"/>
      <c r="O1741" s="492"/>
      <c r="P1741" s="492"/>
    </row>
    <row r="1742" spans="1:16" x14ac:dyDescent="0.3">
      <c r="A1742" s="492"/>
      <c r="B1742" s="492"/>
      <c r="C1742" s="492"/>
      <c r="D1742" s="492"/>
      <c r="E1742" s="492"/>
      <c r="F1742" s="492"/>
      <c r="G1742" s="492"/>
      <c r="H1742" s="492"/>
      <c r="I1742" s="492"/>
      <c r="J1742" s="492"/>
      <c r="K1742" s="492"/>
      <c r="L1742" s="492"/>
      <c r="M1742" s="492"/>
      <c r="N1742" s="492"/>
      <c r="O1742" s="492"/>
      <c r="P1742" s="492"/>
    </row>
    <row r="1743" spans="1:16" x14ac:dyDescent="0.3">
      <c r="A1743" s="492"/>
      <c r="B1743" s="492"/>
      <c r="C1743" s="492"/>
      <c r="D1743" s="492"/>
      <c r="E1743" s="492"/>
      <c r="F1743" s="492"/>
      <c r="G1743" s="492"/>
      <c r="H1743" s="492"/>
      <c r="I1743" s="492"/>
      <c r="J1743" s="492"/>
      <c r="K1743" s="492"/>
      <c r="L1743" s="492"/>
      <c r="M1743" s="492"/>
      <c r="N1743" s="492"/>
      <c r="O1743" s="492"/>
      <c r="P1743" s="492"/>
    </row>
    <row r="1744" spans="1:16" x14ac:dyDescent="0.3">
      <c r="A1744" s="492"/>
      <c r="B1744" s="492"/>
      <c r="C1744" s="492"/>
      <c r="D1744" s="492"/>
      <c r="E1744" s="492"/>
      <c r="F1744" s="492"/>
      <c r="G1744" s="492"/>
      <c r="H1744" s="492"/>
      <c r="I1744" s="492"/>
      <c r="J1744" s="492"/>
      <c r="K1744" s="492"/>
      <c r="L1744" s="492"/>
      <c r="M1744" s="492"/>
      <c r="N1744" s="492"/>
      <c r="O1744" s="492"/>
      <c r="P1744" s="492"/>
    </row>
    <row r="1745" spans="1:16" x14ac:dyDescent="0.3">
      <c r="A1745" s="492"/>
      <c r="B1745" s="492"/>
      <c r="C1745" s="492"/>
      <c r="D1745" s="492"/>
      <c r="E1745" s="492"/>
      <c r="F1745" s="492"/>
      <c r="G1745" s="492"/>
      <c r="H1745" s="492"/>
      <c r="I1745" s="492"/>
      <c r="J1745" s="492"/>
      <c r="K1745" s="492"/>
      <c r="L1745" s="492"/>
      <c r="M1745" s="492"/>
      <c r="N1745" s="492"/>
      <c r="O1745" s="492"/>
      <c r="P1745" s="492"/>
    </row>
    <row r="1746" spans="1:16" x14ac:dyDescent="0.3">
      <c r="A1746" s="492"/>
      <c r="B1746" s="492"/>
      <c r="C1746" s="492"/>
      <c r="D1746" s="492"/>
      <c r="E1746" s="492"/>
      <c r="F1746" s="492"/>
      <c r="G1746" s="492"/>
      <c r="H1746" s="492"/>
      <c r="I1746" s="492"/>
      <c r="J1746" s="492"/>
      <c r="K1746" s="492"/>
      <c r="L1746" s="492"/>
      <c r="M1746" s="492"/>
      <c r="N1746" s="492"/>
      <c r="O1746" s="492"/>
      <c r="P1746" s="492"/>
    </row>
    <row r="1747" spans="1:16" x14ac:dyDescent="0.3">
      <c r="A1747" s="492"/>
      <c r="B1747" s="492"/>
      <c r="C1747" s="492"/>
      <c r="D1747" s="492"/>
      <c r="E1747" s="492"/>
      <c r="F1747" s="492"/>
      <c r="G1747" s="492"/>
      <c r="H1747" s="492"/>
      <c r="I1747" s="492"/>
      <c r="J1747" s="492"/>
      <c r="K1747" s="492"/>
      <c r="L1747" s="492"/>
      <c r="M1747" s="492"/>
      <c r="N1747" s="492"/>
      <c r="O1747" s="492"/>
      <c r="P1747" s="492"/>
    </row>
    <row r="1748" spans="1:16" x14ac:dyDescent="0.3">
      <c r="A1748" s="492"/>
      <c r="B1748" s="492"/>
      <c r="C1748" s="492"/>
      <c r="D1748" s="492"/>
      <c r="E1748" s="492"/>
      <c r="F1748" s="492"/>
      <c r="G1748" s="492"/>
      <c r="H1748" s="492"/>
      <c r="I1748" s="492"/>
      <c r="J1748" s="492"/>
      <c r="K1748" s="492"/>
      <c r="L1748" s="492"/>
      <c r="M1748" s="492"/>
      <c r="N1748" s="492"/>
      <c r="O1748" s="492"/>
      <c r="P1748" s="492"/>
    </row>
    <row r="1749" spans="1:16" x14ac:dyDescent="0.3">
      <c r="A1749" s="492"/>
      <c r="B1749" s="492"/>
      <c r="C1749" s="492"/>
      <c r="D1749" s="492"/>
      <c r="E1749" s="492"/>
      <c r="F1749" s="492"/>
      <c r="G1749" s="492"/>
      <c r="H1749" s="492"/>
      <c r="I1749" s="492"/>
      <c r="J1749" s="492"/>
      <c r="K1749" s="492"/>
      <c r="L1749" s="492"/>
      <c r="M1749" s="492"/>
      <c r="N1749" s="492"/>
      <c r="O1749" s="492"/>
      <c r="P1749" s="492"/>
    </row>
    <row r="1750" spans="1:16" x14ac:dyDescent="0.3">
      <c r="A1750" s="492"/>
      <c r="B1750" s="492"/>
      <c r="C1750" s="492"/>
      <c r="D1750" s="492"/>
      <c r="E1750" s="492"/>
      <c r="F1750" s="492"/>
      <c r="G1750" s="492"/>
      <c r="H1750" s="492"/>
      <c r="I1750" s="492"/>
      <c r="J1750" s="492"/>
      <c r="K1750" s="492"/>
      <c r="L1750" s="492"/>
      <c r="M1750" s="492"/>
      <c r="N1750" s="492"/>
      <c r="O1750" s="492"/>
      <c r="P1750" s="492"/>
    </row>
    <row r="1751" spans="1:16" x14ac:dyDescent="0.3">
      <c r="A1751" s="492"/>
      <c r="B1751" s="492"/>
      <c r="C1751" s="492"/>
      <c r="D1751" s="492"/>
      <c r="E1751" s="492"/>
      <c r="F1751" s="492"/>
      <c r="G1751" s="492"/>
      <c r="H1751" s="492"/>
      <c r="I1751" s="492"/>
      <c r="J1751" s="492"/>
      <c r="K1751" s="492"/>
      <c r="L1751" s="492"/>
      <c r="M1751" s="492"/>
      <c r="N1751" s="492"/>
      <c r="O1751" s="492"/>
      <c r="P1751" s="492"/>
    </row>
    <row r="1752" spans="1:16" x14ac:dyDescent="0.3">
      <c r="A1752" s="492"/>
      <c r="B1752" s="492"/>
      <c r="C1752" s="492"/>
      <c r="D1752" s="492"/>
      <c r="E1752" s="492"/>
      <c r="F1752" s="492"/>
      <c r="G1752" s="492"/>
      <c r="H1752" s="492"/>
      <c r="I1752" s="492"/>
      <c r="J1752" s="492"/>
      <c r="K1752" s="492"/>
      <c r="L1752" s="492"/>
      <c r="M1752" s="492"/>
      <c r="N1752" s="492"/>
      <c r="O1752" s="492"/>
      <c r="P1752" s="492"/>
    </row>
    <row r="1753" spans="1:16" x14ac:dyDescent="0.3">
      <c r="A1753" s="492"/>
      <c r="B1753" s="492"/>
      <c r="C1753" s="492"/>
      <c r="D1753" s="492"/>
      <c r="E1753" s="492"/>
      <c r="F1753" s="492"/>
      <c r="G1753" s="492"/>
      <c r="H1753" s="492"/>
      <c r="I1753" s="492"/>
      <c r="J1753" s="492"/>
      <c r="K1753" s="492"/>
      <c r="L1753" s="492"/>
      <c r="M1753" s="492"/>
      <c r="N1753" s="492"/>
      <c r="O1753" s="492"/>
      <c r="P1753" s="492"/>
    </row>
    <row r="1754" spans="1:16" x14ac:dyDescent="0.3">
      <c r="A1754" s="492"/>
      <c r="B1754" s="492"/>
      <c r="C1754" s="492"/>
      <c r="D1754" s="492"/>
      <c r="E1754" s="492"/>
      <c r="F1754" s="492"/>
      <c r="G1754" s="492"/>
      <c r="H1754" s="492"/>
      <c r="I1754" s="492"/>
      <c r="J1754" s="492"/>
      <c r="K1754" s="492"/>
      <c r="L1754" s="492"/>
      <c r="M1754" s="492"/>
      <c r="N1754" s="492"/>
      <c r="O1754" s="492"/>
      <c r="P1754" s="492"/>
    </row>
    <row r="1755" spans="1:16" x14ac:dyDescent="0.3">
      <c r="A1755" s="492"/>
      <c r="B1755" s="492"/>
      <c r="C1755" s="492"/>
      <c r="D1755" s="492"/>
      <c r="E1755" s="492"/>
      <c r="F1755" s="492"/>
      <c r="G1755" s="492"/>
      <c r="H1755" s="492"/>
      <c r="I1755" s="492"/>
      <c r="J1755" s="492"/>
      <c r="K1755" s="492"/>
      <c r="L1755" s="492"/>
      <c r="M1755" s="492"/>
      <c r="N1755" s="492"/>
      <c r="O1755" s="492"/>
      <c r="P1755" s="492"/>
    </row>
    <row r="1756" spans="1:16" x14ac:dyDescent="0.3">
      <c r="A1756" s="492"/>
      <c r="B1756" s="492"/>
      <c r="C1756" s="492"/>
      <c r="D1756" s="492"/>
      <c r="E1756" s="492"/>
      <c r="F1756" s="492"/>
      <c r="G1756" s="492"/>
      <c r="H1756" s="492"/>
      <c r="I1756" s="492"/>
      <c r="J1756" s="492"/>
      <c r="K1756" s="492"/>
      <c r="L1756" s="492"/>
      <c r="M1756" s="492"/>
      <c r="N1756" s="492"/>
      <c r="O1756" s="492"/>
      <c r="P1756" s="492"/>
    </row>
    <row r="1757" spans="1:16" x14ac:dyDescent="0.3">
      <c r="A1757" s="492"/>
      <c r="B1757" s="492"/>
      <c r="C1757" s="492"/>
      <c r="D1757" s="492"/>
      <c r="E1757" s="492"/>
      <c r="F1757" s="492"/>
      <c r="G1757" s="492"/>
      <c r="H1757" s="492"/>
      <c r="I1757" s="492"/>
      <c r="J1757" s="492"/>
      <c r="K1757" s="492"/>
      <c r="L1757" s="492"/>
      <c r="M1757" s="492"/>
      <c r="N1757" s="492"/>
      <c r="O1757" s="492"/>
      <c r="P1757" s="492"/>
    </row>
    <row r="1758" spans="1:16" x14ac:dyDescent="0.3">
      <c r="A1758" s="492"/>
      <c r="B1758" s="492"/>
      <c r="C1758" s="492"/>
      <c r="D1758" s="492"/>
      <c r="E1758" s="492"/>
      <c r="F1758" s="492"/>
      <c r="G1758" s="492"/>
      <c r="H1758" s="492"/>
      <c r="I1758" s="492"/>
      <c r="J1758" s="492"/>
      <c r="K1758" s="492"/>
      <c r="L1758" s="492"/>
      <c r="M1758" s="492"/>
      <c r="N1758" s="492"/>
      <c r="O1758" s="492"/>
      <c r="P1758" s="492"/>
    </row>
    <row r="1759" spans="1:16" x14ac:dyDescent="0.3">
      <c r="A1759" s="492"/>
      <c r="B1759" s="492"/>
      <c r="C1759" s="492"/>
      <c r="D1759" s="492"/>
      <c r="E1759" s="492"/>
      <c r="F1759" s="492"/>
      <c r="G1759" s="492"/>
      <c r="H1759" s="492"/>
      <c r="I1759" s="492"/>
      <c r="J1759" s="492"/>
      <c r="K1759" s="492"/>
      <c r="L1759" s="492"/>
      <c r="M1759" s="492"/>
      <c r="N1759" s="492"/>
      <c r="O1759" s="492"/>
      <c r="P1759" s="492"/>
    </row>
    <row r="1760" spans="1:16" x14ac:dyDescent="0.3">
      <c r="A1760" s="492"/>
      <c r="B1760" s="492"/>
      <c r="C1760" s="492"/>
      <c r="D1760" s="492"/>
      <c r="E1760" s="492"/>
      <c r="F1760" s="492"/>
      <c r="G1760" s="492"/>
      <c r="H1760" s="492"/>
      <c r="I1760" s="492"/>
      <c r="J1760" s="492"/>
      <c r="K1760" s="492"/>
      <c r="L1760" s="492"/>
      <c r="M1760" s="492"/>
      <c r="N1760" s="492"/>
      <c r="O1760" s="492"/>
      <c r="P1760" s="492"/>
    </row>
    <row r="1761" spans="1:16" x14ac:dyDescent="0.3">
      <c r="A1761" s="492"/>
      <c r="B1761" s="492"/>
      <c r="C1761" s="492"/>
      <c r="D1761" s="492"/>
      <c r="E1761" s="492"/>
      <c r="F1761" s="492"/>
      <c r="G1761" s="492"/>
      <c r="H1761" s="492"/>
      <c r="I1761" s="492"/>
      <c r="J1761" s="492"/>
      <c r="K1761" s="492"/>
      <c r="L1761" s="492"/>
      <c r="M1761" s="492"/>
      <c r="N1761" s="492"/>
      <c r="O1761" s="492"/>
      <c r="P1761" s="492"/>
    </row>
    <row r="1762" spans="1:16" x14ac:dyDescent="0.3">
      <c r="A1762" s="492"/>
      <c r="B1762" s="492"/>
      <c r="C1762" s="492"/>
      <c r="D1762" s="492"/>
      <c r="E1762" s="492"/>
      <c r="F1762" s="492"/>
      <c r="G1762" s="492"/>
      <c r="H1762" s="492"/>
      <c r="I1762" s="492"/>
      <c r="J1762" s="492"/>
      <c r="K1762" s="492"/>
      <c r="L1762" s="492"/>
      <c r="M1762" s="492"/>
      <c r="N1762" s="492"/>
      <c r="O1762" s="492"/>
      <c r="P1762" s="492"/>
    </row>
    <row r="1763" spans="1:16" x14ac:dyDescent="0.3">
      <c r="A1763" s="492"/>
      <c r="B1763" s="492"/>
      <c r="C1763" s="492"/>
      <c r="D1763" s="492"/>
      <c r="E1763" s="492"/>
      <c r="F1763" s="492"/>
      <c r="G1763" s="492"/>
      <c r="H1763" s="492"/>
      <c r="I1763" s="492"/>
      <c r="J1763" s="492"/>
      <c r="K1763" s="492"/>
      <c r="L1763" s="492"/>
      <c r="M1763" s="492"/>
      <c r="N1763" s="492"/>
      <c r="O1763" s="492"/>
      <c r="P1763" s="492"/>
    </row>
    <row r="1764" spans="1:16" x14ac:dyDescent="0.3">
      <c r="A1764" s="492"/>
      <c r="B1764" s="492"/>
      <c r="C1764" s="492"/>
      <c r="D1764" s="492"/>
      <c r="E1764" s="492"/>
      <c r="F1764" s="492"/>
      <c r="G1764" s="492"/>
      <c r="H1764" s="492"/>
      <c r="I1764" s="492"/>
      <c r="J1764" s="492"/>
      <c r="K1764" s="492"/>
      <c r="L1764" s="492"/>
      <c r="M1764" s="492"/>
      <c r="N1764" s="492"/>
      <c r="O1764" s="492"/>
      <c r="P1764" s="492"/>
    </row>
    <row r="1765" spans="1:16" x14ac:dyDescent="0.3">
      <c r="A1765" s="492"/>
      <c r="B1765" s="492"/>
      <c r="C1765" s="492"/>
      <c r="D1765" s="492"/>
      <c r="E1765" s="492"/>
      <c r="F1765" s="492"/>
      <c r="G1765" s="492"/>
      <c r="H1765" s="492"/>
      <c r="I1765" s="492"/>
      <c r="J1765" s="492"/>
      <c r="K1765" s="492"/>
      <c r="L1765" s="492"/>
      <c r="M1765" s="492"/>
      <c r="N1765" s="492"/>
      <c r="O1765" s="492"/>
      <c r="P1765" s="492"/>
    </row>
    <row r="1766" spans="1:16" x14ac:dyDescent="0.3">
      <c r="A1766" s="492"/>
      <c r="B1766" s="492"/>
      <c r="C1766" s="492"/>
      <c r="D1766" s="492"/>
      <c r="E1766" s="492"/>
      <c r="F1766" s="492"/>
      <c r="G1766" s="492"/>
      <c r="H1766" s="492"/>
      <c r="I1766" s="492"/>
      <c r="J1766" s="492"/>
      <c r="K1766" s="492"/>
      <c r="L1766" s="492"/>
      <c r="M1766" s="492"/>
      <c r="N1766" s="492"/>
      <c r="O1766" s="492"/>
      <c r="P1766" s="492"/>
    </row>
    <row r="1767" spans="1:16" x14ac:dyDescent="0.3">
      <c r="A1767" s="492"/>
      <c r="B1767" s="492"/>
      <c r="C1767" s="492"/>
      <c r="D1767" s="492"/>
      <c r="E1767" s="492"/>
      <c r="F1767" s="492"/>
      <c r="G1767" s="492"/>
      <c r="H1767" s="492"/>
      <c r="I1767" s="492"/>
      <c r="J1767" s="492"/>
      <c r="K1767" s="492"/>
      <c r="L1767" s="492"/>
      <c r="M1767" s="492"/>
      <c r="N1767" s="492"/>
      <c r="O1767" s="492"/>
      <c r="P1767" s="492"/>
    </row>
    <row r="1768" spans="1:16" x14ac:dyDescent="0.3">
      <c r="A1768" s="492"/>
      <c r="B1768" s="492"/>
      <c r="C1768" s="492"/>
      <c r="D1768" s="492"/>
      <c r="E1768" s="492"/>
      <c r="F1768" s="492"/>
      <c r="G1768" s="492"/>
      <c r="H1768" s="492"/>
      <c r="I1768" s="492"/>
      <c r="J1768" s="492"/>
      <c r="K1768" s="492"/>
      <c r="L1768" s="492"/>
      <c r="M1768" s="492"/>
      <c r="N1768" s="492"/>
      <c r="O1768" s="492"/>
      <c r="P1768" s="492"/>
    </row>
    <row r="1769" spans="1:16" x14ac:dyDescent="0.3">
      <c r="A1769" s="492"/>
      <c r="B1769" s="492"/>
      <c r="C1769" s="492"/>
      <c r="D1769" s="492"/>
      <c r="E1769" s="492"/>
      <c r="F1769" s="492"/>
      <c r="G1769" s="492"/>
      <c r="H1769" s="492"/>
      <c r="I1769" s="492"/>
      <c r="J1769" s="492"/>
      <c r="K1769" s="492"/>
      <c r="L1769" s="492"/>
      <c r="M1769" s="492"/>
      <c r="N1769" s="492"/>
      <c r="O1769" s="492"/>
      <c r="P1769" s="492"/>
    </row>
    <row r="1770" spans="1:16" x14ac:dyDescent="0.3">
      <c r="A1770" s="492"/>
      <c r="B1770" s="492"/>
      <c r="C1770" s="492"/>
      <c r="D1770" s="492"/>
      <c r="E1770" s="492"/>
      <c r="F1770" s="492"/>
      <c r="G1770" s="492"/>
      <c r="H1770" s="492"/>
      <c r="I1770" s="492"/>
      <c r="J1770" s="492"/>
      <c r="K1770" s="492"/>
      <c r="L1770" s="492"/>
      <c r="M1770" s="492"/>
      <c r="N1770" s="492"/>
      <c r="O1770" s="492"/>
      <c r="P1770" s="492"/>
    </row>
    <row r="1771" spans="1:16" x14ac:dyDescent="0.3">
      <c r="A1771" s="492"/>
      <c r="B1771" s="492"/>
      <c r="C1771" s="492"/>
      <c r="D1771" s="492"/>
      <c r="E1771" s="492"/>
      <c r="F1771" s="492"/>
      <c r="G1771" s="492"/>
      <c r="H1771" s="492"/>
      <c r="I1771" s="492"/>
      <c r="J1771" s="492"/>
      <c r="K1771" s="492"/>
      <c r="L1771" s="492"/>
      <c r="M1771" s="492"/>
      <c r="N1771" s="492"/>
      <c r="O1771" s="492"/>
      <c r="P1771" s="492"/>
    </row>
    <row r="1772" spans="1:16" x14ac:dyDescent="0.3">
      <c r="A1772" s="492"/>
      <c r="B1772" s="492"/>
      <c r="C1772" s="492"/>
      <c r="D1772" s="492"/>
      <c r="E1772" s="492"/>
      <c r="F1772" s="492"/>
      <c r="G1772" s="492"/>
      <c r="H1772" s="492"/>
      <c r="I1772" s="492"/>
      <c r="J1772" s="492"/>
      <c r="K1772" s="492"/>
      <c r="L1772" s="492"/>
      <c r="M1772" s="492"/>
      <c r="N1772" s="492"/>
      <c r="O1772" s="492"/>
      <c r="P1772" s="492"/>
    </row>
    <row r="1773" spans="1:16" x14ac:dyDescent="0.3">
      <c r="A1773" s="492"/>
      <c r="B1773" s="492"/>
      <c r="C1773" s="492"/>
      <c r="D1773" s="492"/>
      <c r="E1773" s="492"/>
      <c r="F1773" s="492"/>
      <c r="G1773" s="492"/>
      <c r="H1773" s="492"/>
      <c r="I1773" s="492"/>
      <c r="J1773" s="492"/>
      <c r="K1773" s="492"/>
      <c r="L1773" s="492"/>
      <c r="M1773" s="492"/>
      <c r="N1773" s="492"/>
      <c r="O1773" s="492"/>
      <c r="P1773" s="492"/>
    </row>
    <row r="1774" spans="1:16" x14ac:dyDescent="0.3">
      <c r="A1774" s="492"/>
      <c r="B1774" s="492"/>
      <c r="C1774" s="492"/>
      <c r="D1774" s="492"/>
      <c r="E1774" s="492"/>
      <c r="F1774" s="492"/>
      <c r="G1774" s="492"/>
      <c r="H1774" s="492"/>
      <c r="I1774" s="492"/>
      <c r="J1774" s="492"/>
      <c r="K1774" s="492"/>
      <c r="L1774" s="492"/>
      <c r="M1774" s="492"/>
      <c r="N1774" s="492"/>
      <c r="O1774" s="492"/>
      <c r="P1774" s="492"/>
    </row>
    <row r="1775" spans="1:16" x14ac:dyDescent="0.3">
      <c r="A1775" s="492"/>
      <c r="B1775" s="492"/>
      <c r="C1775" s="492"/>
      <c r="D1775" s="492"/>
      <c r="E1775" s="492"/>
      <c r="F1775" s="492"/>
      <c r="G1775" s="492"/>
      <c r="H1775" s="492"/>
      <c r="I1775" s="492"/>
      <c r="J1775" s="492"/>
      <c r="K1775" s="492"/>
      <c r="L1775" s="492"/>
      <c r="M1775" s="492"/>
      <c r="N1775" s="492"/>
      <c r="O1775" s="492"/>
      <c r="P1775" s="492"/>
    </row>
    <row r="1776" spans="1:16" x14ac:dyDescent="0.3">
      <c r="A1776" s="492"/>
      <c r="B1776" s="492"/>
      <c r="C1776" s="492"/>
      <c r="D1776" s="492"/>
      <c r="E1776" s="492"/>
      <c r="F1776" s="492"/>
      <c r="G1776" s="492"/>
      <c r="H1776" s="492"/>
      <c r="I1776" s="492"/>
      <c r="J1776" s="492"/>
      <c r="K1776" s="492"/>
      <c r="L1776" s="492"/>
      <c r="M1776" s="492"/>
      <c r="N1776" s="492"/>
      <c r="O1776" s="492"/>
      <c r="P1776" s="492"/>
    </row>
    <row r="1777" spans="1:16" x14ac:dyDescent="0.3">
      <c r="A1777" s="492"/>
      <c r="B1777" s="492"/>
      <c r="C1777" s="492"/>
      <c r="D1777" s="492"/>
      <c r="E1777" s="492"/>
      <c r="F1777" s="492"/>
      <c r="G1777" s="492"/>
      <c r="H1777" s="492"/>
      <c r="I1777" s="492"/>
      <c r="J1777" s="492"/>
      <c r="K1777" s="492"/>
      <c r="L1777" s="492"/>
      <c r="M1777" s="492"/>
      <c r="N1777" s="492"/>
      <c r="O1777" s="492"/>
      <c r="P1777" s="492"/>
    </row>
    <row r="1778" spans="1:16" x14ac:dyDescent="0.3">
      <c r="A1778" s="492"/>
      <c r="B1778" s="492"/>
      <c r="C1778" s="492"/>
      <c r="D1778" s="492"/>
      <c r="E1778" s="492"/>
      <c r="F1778" s="492"/>
      <c r="G1778" s="492"/>
      <c r="H1778" s="492"/>
      <c r="I1778" s="492"/>
      <c r="J1778" s="492"/>
      <c r="K1778" s="492"/>
      <c r="L1778" s="492"/>
      <c r="M1778" s="492"/>
      <c r="N1778" s="492"/>
      <c r="O1778" s="492"/>
      <c r="P1778" s="492"/>
    </row>
    <row r="1779" spans="1:16" x14ac:dyDescent="0.3">
      <c r="A1779" s="492"/>
      <c r="B1779" s="492"/>
      <c r="C1779" s="492"/>
      <c r="D1779" s="492"/>
      <c r="E1779" s="492"/>
      <c r="F1779" s="492"/>
      <c r="G1779" s="492"/>
      <c r="H1779" s="492"/>
      <c r="I1779" s="492"/>
      <c r="J1779" s="492"/>
      <c r="K1779" s="492"/>
      <c r="L1779" s="492"/>
      <c r="M1779" s="492"/>
      <c r="N1779" s="492"/>
      <c r="O1779" s="492"/>
      <c r="P1779" s="492"/>
    </row>
    <row r="1780" spans="1:16" x14ac:dyDescent="0.3">
      <c r="A1780" s="492"/>
      <c r="B1780" s="492"/>
      <c r="C1780" s="492"/>
      <c r="D1780" s="492"/>
      <c r="E1780" s="492"/>
      <c r="F1780" s="492"/>
      <c r="G1780" s="492"/>
      <c r="H1780" s="492"/>
      <c r="I1780" s="492"/>
      <c r="J1780" s="492"/>
      <c r="K1780" s="492"/>
      <c r="L1780" s="492"/>
      <c r="M1780" s="492"/>
      <c r="N1780" s="492"/>
      <c r="O1780" s="492"/>
      <c r="P1780" s="492"/>
    </row>
    <row r="1781" spans="1:16" x14ac:dyDescent="0.3">
      <c r="A1781" s="492"/>
      <c r="B1781" s="492"/>
      <c r="C1781" s="492"/>
      <c r="D1781" s="492"/>
      <c r="E1781" s="492"/>
      <c r="F1781" s="492"/>
      <c r="G1781" s="492"/>
      <c r="H1781" s="492"/>
      <c r="I1781" s="492"/>
      <c r="J1781" s="492"/>
      <c r="K1781" s="492"/>
      <c r="L1781" s="492"/>
      <c r="M1781" s="492"/>
      <c r="N1781" s="492"/>
      <c r="O1781" s="492"/>
      <c r="P1781" s="492"/>
    </row>
    <row r="1782" spans="1:16" x14ac:dyDescent="0.3">
      <c r="A1782" s="492"/>
      <c r="B1782" s="492"/>
      <c r="C1782" s="492"/>
      <c r="D1782" s="492"/>
      <c r="E1782" s="492"/>
      <c r="F1782" s="492"/>
      <c r="G1782" s="492"/>
      <c r="H1782" s="492"/>
      <c r="I1782" s="492"/>
      <c r="J1782" s="492"/>
      <c r="K1782" s="492"/>
      <c r="L1782" s="492"/>
      <c r="M1782" s="492"/>
      <c r="N1782" s="492"/>
      <c r="O1782" s="492"/>
      <c r="P1782" s="492"/>
    </row>
    <row r="1783" spans="1:16" x14ac:dyDescent="0.3">
      <c r="A1783" s="492"/>
      <c r="B1783" s="492"/>
      <c r="C1783" s="492"/>
      <c r="D1783" s="492"/>
      <c r="E1783" s="492"/>
      <c r="F1783" s="492"/>
      <c r="G1783" s="492"/>
      <c r="H1783" s="492"/>
      <c r="I1783" s="492"/>
      <c r="J1783" s="492"/>
      <c r="K1783" s="492"/>
      <c r="L1783" s="492"/>
      <c r="M1783" s="492"/>
      <c r="N1783" s="492"/>
      <c r="O1783" s="492"/>
      <c r="P1783" s="492"/>
    </row>
    <row r="1784" spans="1:16" x14ac:dyDescent="0.3">
      <c r="A1784" s="492"/>
      <c r="B1784" s="492"/>
      <c r="C1784" s="492"/>
      <c r="D1784" s="492"/>
      <c r="E1784" s="492"/>
      <c r="F1784" s="492"/>
      <c r="G1784" s="492"/>
      <c r="H1784" s="492"/>
      <c r="I1784" s="492"/>
      <c r="J1784" s="492"/>
      <c r="K1784" s="492"/>
      <c r="L1784" s="492"/>
      <c r="M1784" s="492"/>
      <c r="N1784" s="492"/>
      <c r="O1784" s="492"/>
      <c r="P1784" s="492"/>
    </row>
    <row r="1785" spans="1:16" x14ac:dyDescent="0.3">
      <c r="A1785" s="492"/>
      <c r="B1785" s="492"/>
      <c r="C1785" s="492"/>
      <c r="D1785" s="492"/>
      <c r="E1785" s="492"/>
      <c r="F1785" s="492"/>
      <c r="G1785" s="492"/>
      <c r="H1785" s="492"/>
      <c r="I1785" s="492"/>
      <c r="J1785" s="492"/>
      <c r="K1785" s="492"/>
      <c r="L1785" s="492"/>
      <c r="M1785" s="492"/>
      <c r="N1785" s="492"/>
      <c r="O1785" s="492"/>
      <c r="P1785" s="492"/>
    </row>
    <row r="1786" spans="1:16" x14ac:dyDescent="0.3">
      <c r="A1786" s="492"/>
      <c r="B1786" s="492"/>
      <c r="C1786" s="492"/>
      <c r="D1786" s="492"/>
      <c r="E1786" s="492"/>
      <c r="F1786" s="492"/>
      <c r="G1786" s="492"/>
      <c r="H1786" s="492"/>
      <c r="I1786" s="492"/>
      <c r="J1786" s="492"/>
      <c r="K1786" s="492"/>
      <c r="L1786" s="492"/>
      <c r="M1786" s="492"/>
      <c r="N1786" s="492"/>
      <c r="O1786" s="492"/>
      <c r="P1786" s="492"/>
    </row>
    <row r="1787" spans="1:16" x14ac:dyDescent="0.3">
      <c r="A1787" s="492"/>
      <c r="B1787" s="492"/>
      <c r="C1787" s="492"/>
      <c r="D1787" s="492"/>
      <c r="E1787" s="492"/>
      <c r="F1787" s="492"/>
      <c r="G1787" s="492"/>
      <c r="H1787" s="492"/>
      <c r="I1787" s="492"/>
      <c r="J1787" s="492"/>
      <c r="K1787" s="492"/>
      <c r="L1787" s="492"/>
      <c r="M1787" s="492"/>
      <c r="N1787" s="492"/>
      <c r="O1787" s="492"/>
      <c r="P1787" s="492"/>
    </row>
    <row r="1788" spans="1:16" x14ac:dyDescent="0.3">
      <c r="A1788" s="492"/>
      <c r="B1788" s="492"/>
      <c r="C1788" s="492"/>
      <c r="D1788" s="492"/>
      <c r="E1788" s="492"/>
      <c r="F1788" s="492"/>
      <c r="G1788" s="492"/>
      <c r="H1788" s="492"/>
      <c r="I1788" s="492"/>
      <c r="J1788" s="492"/>
      <c r="K1788" s="492"/>
      <c r="L1788" s="492"/>
      <c r="M1788" s="492"/>
      <c r="N1788" s="492"/>
      <c r="O1788" s="492"/>
      <c r="P1788" s="492"/>
    </row>
    <row r="1789" spans="1:16" x14ac:dyDescent="0.3">
      <c r="A1789" s="492"/>
      <c r="B1789" s="492"/>
      <c r="C1789" s="492"/>
      <c r="D1789" s="492"/>
      <c r="E1789" s="492"/>
      <c r="F1789" s="492"/>
      <c r="G1789" s="492"/>
      <c r="H1789" s="492"/>
      <c r="I1789" s="492"/>
      <c r="J1789" s="492"/>
      <c r="K1789" s="492"/>
      <c r="L1789" s="492"/>
      <c r="M1789" s="492"/>
      <c r="N1789" s="492"/>
      <c r="O1789" s="492"/>
      <c r="P1789" s="492"/>
    </row>
    <row r="1790" spans="1:16" x14ac:dyDescent="0.3">
      <c r="A1790" s="492"/>
      <c r="B1790" s="492"/>
      <c r="C1790" s="492"/>
      <c r="D1790" s="492"/>
      <c r="E1790" s="492"/>
      <c r="F1790" s="492"/>
      <c r="G1790" s="492"/>
      <c r="H1790" s="492"/>
      <c r="I1790" s="492"/>
      <c r="J1790" s="492"/>
      <c r="K1790" s="492"/>
      <c r="L1790" s="492"/>
      <c r="M1790" s="492"/>
      <c r="N1790" s="492"/>
      <c r="O1790" s="492"/>
      <c r="P1790" s="492"/>
    </row>
    <row r="1791" spans="1:16" x14ac:dyDescent="0.3">
      <c r="A1791" s="492"/>
      <c r="B1791" s="492"/>
      <c r="C1791" s="492"/>
      <c r="D1791" s="492"/>
      <c r="E1791" s="492"/>
      <c r="F1791" s="492"/>
      <c r="G1791" s="492"/>
      <c r="H1791" s="492"/>
      <c r="I1791" s="492"/>
      <c r="J1791" s="492"/>
      <c r="K1791" s="492"/>
      <c r="L1791" s="492"/>
      <c r="M1791" s="492"/>
      <c r="N1791" s="492"/>
      <c r="O1791" s="492"/>
      <c r="P1791" s="492"/>
    </row>
    <row r="1792" spans="1:16" x14ac:dyDescent="0.3">
      <c r="A1792" s="492"/>
      <c r="B1792" s="492"/>
      <c r="C1792" s="492"/>
      <c r="D1792" s="492"/>
      <c r="E1792" s="492"/>
      <c r="F1792" s="492"/>
      <c r="G1792" s="492"/>
      <c r="H1792" s="492"/>
      <c r="I1792" s="492"/>
      <c r="J1792" s="492"/>
      <c r="K1792" s="492"/>
      <c r="L1792" s="492"/>
      <c r="M1792" s="492"/>
      <c r="N1792" s="492"/>
      <c r="O1792" s="492"/>
      <c r="P1792" s="492"/>
    </row>
    <row r="1793" spans="1:16" x14ac:dyDescent="0.3">
      <c r="A1793" s="492"/>
      <c r="B1793" s="492"/>
      <c r="C1793" s="492"/>
      <c r="D1793" s="492"/>
      <c r="E1793" s="492"/>
      <c r="F1793" s="492"/>
      <c r="G1793" s="492"/>
      <c r="H1793" s="492"/>
      <c r="I1793" s="492"/>
      <c r="J1793" s="492"/>
      <c r="K1793" s="492"/>
      <c r="L1793" s="492"/>
      <c r="M1793" s="492"/>
      <c r="N1793" s="492"/>
      <c r="O1793" s="492"/>
      <c r="P1793" s="492"/>
    </row>
    <row r="1794" spans="1:16" x14ac:dyDescent="0.3">
      <c r="A1794" s="492"/>
      <c r="B1794" s="492"/>
      <c r="C1794" s="492"/>
      <c r="D1794" s="492"/>
      <c r="E1794" s="492"/>
      <c r="F1794" s="492"/>
      <c r="G1794" s="492"/>
      <c r="H1794" s="492"/>
      <c r="I1794" s="492"/>
      <c r="J1794" s="492"/>
      <c r="K1794" s="492"/>
      <c r="L1794" s="492"/>
      <c r="M1794" s="492"/>
      <c r="N1794" s="492"/>
      <c r="O1794" s="492"/>
      <c r="P1794" s="492"/>
    </row>
    <row r="1795" spans="1:16" x14ac:dyDescent="0.3">
      <c r="A1795" s="492"/>
      <c r="B1795" s="492"/>
      <c r="C1795" s="492"/>
      <c r="D1795" s="492"/>
      <c r="E1795" s="492"/>
      <c r="F1795" s="492"/>
      <c r="G1795" s="492"/>
      <c r="H1795" s="492"/>
      <c r="I1795" s="492"/>
      <c r="J1795" s="492"/>
      <c r="K1795" s="492"/>
      <c r="L1795" s="492"/>
      <c r="M1795" s="492"/>
      <c r="N1795" s="492"/>
      <c r="O1795" s="492"/>
      <c r="P1795" s="492"/>
    </row>
    <row r="1796" spans="1:16" x14ac:dyDescent="0.3">
      <c r="A1796" s="492"/>
      <c r="B1796" s="492"/>
      <c r="C1796" s="492"/>
      <c r="D1796" s="492"/>
      <c r="E1796" s="492"/>
      <c r="F1796" s="492"/>
      <c r="G1796" s="492"/>
      <c r="H1796" s="492"/>
      <c r="I1796" s="492"/>
      <c r="J1796" s="492"/>
      <c r="K1796" s="492"/>
      <c r="L1796" s="492"/>
      <c r="M1796" s="492"/>
      <c r="N1796" s="492"/>
      <c r="O1796" s="492"/>
      <c r="P1796" s="492"/>
    </row>
    <row r="1797" spans="1:16" x14ac:dyDescent="0.3">
      <c r="A1797" s="492"/>
      <c r="B1797" s="492"/>
      <c r="C1797" s="492"/>
      <c r="D1797" s="492"/>
      <c r="E1797" s="492"/>
      <c r="F1797" s="492"/>
      <c r="G1797" s="492"/>
      <c r="H1797" s="492"/>
      <c r="I1797" s="492"/>
      <c r="J1797" s="492"/>
      <c r="K1797" s="492"/>
      <c r="L1797" s="492"/>
      <c r="M1797" s="492"/>
      <c r="N1797" s="492"/>
      <c r="O1797" s="492"/>
      <c r="P1797" s="492"/>
    </row>
    <row r="1798" spans="1:16" x14ac:dyDescent="0.3">
      <c r="A1798" s="492"/>
      <c r="B1798" s="492"/>
      <c r="C1798" s="492"/>
      <c r="D1798" s="492"/>
      <c r="E1798" s="492"/>
      <c r="F1798" s="492"/>
      <c r="G1798" s="492"/>
      <c r="H1798" s="492"/>
      <c r="I1798" s="492"/>
      <c r="J1798" s="492"/>
      <c r="K1798" s="492"/>
      <c r="L1798" s="492"/>
      <c r="M1798" s="492"/>
      <c r="N1798" s="492"/>
      <c r="O1798" s="492"/>
      <c r="P1798" s="492"/>
    </row>
    <row r="1799" spans="1:16" x14ac:dyDescent="0.3">
      <c r="A1799" s="492"/>
      <c r="B1799" s="492"/>
      <c r="C1799" s="492"/>
      <c r="D1799" s="492"/>
      <c r="E1799" s="492"/>
      <c r="F1799" s="492"/>
      <c r="G1799" s="492"/>
      <c r="H1799" s="492"/>
      <c r="I1799" s="492"/>
      <c r="J1799" s="492"/>
      <c r="K1799" s="492"/>
      <c r="L1799" s="492"/>
      <c r="M1799" s="492"/>
      <c r="N1799" s="492"/>
      <c r="O1799" s="492"/>
      <c r="P1799" s="492"/>
    </row>
    <row r="1800" spans="1:16" x14ac:dyDescent="0.3">
      <c r="A1800" s="492"/>
      <c r="B1800" s="492"/>
      <c r="C1800" s="492"/>
      <c r="D1800" s="492"/>
      <c r="E1800" s="492"/>
      <c r="F1800" s="492"/>
      <c r="G1800" s="492"/>
      <c r="H1800" s="492"/>
      <c r="I1800" s="492"/>
      <c r="J1800" s="492"/>
      <c r="K1800" s="492"/>
      <c r="L1800" s="492"/>
      <c r="M1800" s="492"/>
      <c r="N1800" s="492"/>
      <c r="O1800" s="492"/>
      <c r="P1800" s="492"/>
    </row>
    <row r="1801" spans="1:16" x14ac:dyDescent="0.3">
      <c r="A1801" s="492"/>
      <c r="B1801" s="492"/>
      <c r="C1801" s="492"/>
      <c r="D1801" s="492"/>
      <c r="E1801" s="492"/>
      <c r="F1801" s="492"/>
      <c r="G1801" s="492"/>
      <c r="H1801" s="492"/>
      <c r="I1801" s="492"/>
      <c r="J1801" s="492"/>
      <c r="K1801" s="492"/>
      <c r="L1801" s="492"/>
      <c r="M1801" s="492"/>
      <c r="N1801" s="492"/>
      <c r="O1801" s="492"/>
      <c r="P1801" s="492"/>
    </row>
    <row r="1802" spans="1:16" x14ac:dyDescent="0.3">
      <c r="A1802" s="492"/>
      <c r="B1802" s="492"/>
      <c r="C1802" s="492"/>
      <c r="D1802" s="492"/>
      <c r="E1802" s="492"/>
      <c r="F1802" s="492"/>
      <c r="G1802" s="492"/>
      <c r="H1802" s="492"/>
      <c r="I1802" s="492"/>
      <c r="J1802" s="492"/>
      <c r="K1802" s="492"/>
      <c r="L1802" s="492"/>
      <c r="M1802" s="492"/>
      <c r="N1802" s="492"/>
      <c r="O1802" s="492"/>
      <c r="P1802" s="492"/>
    </row>
    <row r="1803" spans="1:16" x14ac:dyDescent="0.3">
      <c r="A1803" s="492"/>
      <c r="B1803" s="492"/>
      <c r="C1803" s="492"/>
      <c r="D1803" s="492"/>
      <c r="E1803" s="492"/>
      <c r="F1803" s="492"/>
      <c r="G1803" s="492"/>
      <c r="H1803" s="492"/>
      <c r="I1803" s="492"/>
      <c r="J1803" s="492"/>
      <c r="K1803" s="492"/>
      <c r="L1803" s="492"/>
      <c r="M1803" s="492"/>
      <c r="N1803" s="492"/>
      <c r="O1803" s="492"/>
      <c r="P1803" s="492"/>
    </row>
    <row r="1804" spans="1:16" x14ac:dyDescent="0.3">
      <c r="A1804" s="492"/>
      <c r="B1804" s="492"/>
      <c r="C1804" s="492"/>
      <c r="D1804" s="492"/>
      <c r="E1804" s="492"/>
      <c r="F1804" s="492"/>
      <c r="G1804" s="492"/>
      <c r="H1804" s="492"/>
      <c r="I1804" s="492"/>
      <c r="J1804" s="492"/>
      <c r="K1804" s="492"/>
      <c r="L1804" s="492"/>
      <c r="M1804" s="492"/>
      <c r="N1804" s="492"/>
      <c r="O1804" s="492"/>
      <c r="P1804" s="492"/>
    </row>
    <row r="1805" spans="1:16" x14ac:dyDescent="0.3">
      <c r="A1805" s="492"/>
      <c r="B1805" s="492"/>
      <c r="C1805" s="492"/>
      <c r="D1805" s="492"/>
      <c r="E1805" s="492"/>
      <c r="F1805" s="492"/>
      <c r="G1805" s="492"/>
      <c r="H1805" s="492"/>
      <c r="I1805" s="492"/>
      <c r="J1805" s="492"/>
      <c r="K1805" s="492"/>
      <c r="L1805" s="492"/>
      <c r="M1805" s="492"/>
      <c r="N1805" s="492"/>
      <c r="O1805" s="492"/>
      <c r="P1805" s="492"/>
    </row>
    <row r="1806" spans="1:16" x14ac:dyDescent="0.3">
      <c r="A1806" s="492"/>
      <c r="B1806" s="492"/>
      <c r="C1806" s="492"/>
      <c r="D1806" s="492"/>
      <c r="E1806" s="492"/>
      <c r="F1806" s="492"/>
      <c r="G1806" s="492"/>
      <c r="H1806" s="492"/>
      <c r="I1806" s="492"/>
      <c r="J1806" s="492"/>
      <c r="K1806" s="492"/>
      <c r="L1806" s="492"/>
      <c r="M1806" s="492"/>
      <c r="N1806" s="492"/>
      <c r="O1806" s="492"/>
      <c r="P1806" s="492"/>
    </row>
    <row r="1807" spans="1:16" x14ac:dyDescent="0.3">
      <c r="A1807" s="492"/>
      <c r="B1807" s="492"/>
      <c r="C1807" s="492"/>
      <c r="D1807" s="492"/>
      <c r="E1807" s="492"/>
      <c r="F1807" s="492"/>
      <c r="G1807" s="492"/>
      <c r="H1807" s="492"/>
      <c r="I1807" s="492"/>
      <c r="J1807" s="492"/>
      <c r="K1807" s="492"/>
      <c r="L1807" s="492"/>
      <c r="M1807" s="492"/>
      <c r="N1807" s="492"/>
      <c r="O1807" s="492"/>
      <c r="P1807" s="492"/>
    </row>
    <row r="1808" spans="1:16" x14ac:dyDescent="0.3">
      <c r="A1808" s="492"/>
      <c r="B1808" s="492"/>
      <c r="C1808" s="492"/>
      <c r="D1808" s="492"/>
      <c r="E1808" s="492"/>
      <c r="F1808" s="492"/>
      <c r="G1808" s="492"/>
      <c r="H1808" s="492"/>
      <c r="I1808" s="492"/>
      <c r="J1808" s="492"/>
      <c r="K1808" s="492"/>
      <c r="L1808" s="492"/>
      <c r="M1808" s="492"/>
      <c r="N1808" s="492"/>
      <c r="O1808" s="492"/>
      <c r="P1808" s="492"/>
    </row>
    <row r="1809" spans="1:16" x14ac:dyDescent="0.3">
      <c r="A1809" s="492"/>
      <c r="B1809" s="492"/>
      <c r="C1809" s="492"/>
      <c r="D1809" s="492"/>
      <c r="E1809" s="492"/>
      <c r="F1809" s="492"/>
      <c r="G1809" s="492"/>
      <c r="H1809" s="492"/>
      <c r="I1809" s="492"/>
      <c r="J1809" s="492"/>
      <c r="K1809" s="492"/>
      <c r="L1809" s="492"/>
      <c r="M1809" s="492"/>
      <c r="N1809" s="492"/>
      <c r="O1809" s="492"/>
      <c r="P1809" s="492"/>
    </row>
    <row r="1810" spans="1:16" x14ac:dyDescent="0.3">
      <c r="A1810" s="492"/>
      <c r="B1810" s="492"/>
      <c r="C1810" s="492"/>
      <c r="D1810" s="492"/>
      <c r="E1810" s="492"/>
      <c r="F1810" s="492"/>
      <c r="G1810" s="492"/>
      <c r="H1810" s="492"/>
      <c r="I1810" s="492"/>
      <c r="J1810" s="492"/>
      <c r="K1810" s="492"/>
      <c r="L1810" s="492"/>
      <c r="M1810" s="492"/>
      <c r="N1810" s="492"/>
      <c r="O1810" s="492"/>
      <c r="P1810" s="492"/>
    </row>
    <row r="1811" spans="1:16" x14ac:dyDescent="0.3">
      <c r="A1811" s="492"/>
      <c r="B1811" s="492"/>
      <c r="C1811" s="492"/>
      <c r="D1811" s="492"/>
      <c r="E1811" s="492"/>
      <c r="F1811" s="492"/>
      <c r="G1811" s="492"/>
      <c r="H1811" s="492"/>
      <c r="I1811" s="492"/>
      <c r="J1811" s="492"/>
      <c r="K1811" s="492"/>
      <c r="L1811" s="492"/>
      <c r="M1811" s="492"/>
      <c r="N1811" s="492"/>
      <c r="O1811" s="492"/>
      <c r="P1811" s="492"/>
    </row>
    <row r="1812" spans="1:16" x14ac:dyDescent="0.3">
      <c r="A1812" s="492"/>
      <c r="B1812" s="492"/>
      <c r="C1812" s="492"/>
      <c r="D1812" s="492"/>
      <c r="E1812" s="492"/>
      <c r="F1812" s="492"/>
      <c r="G1812" s="492"/>
      <c r="H1812" s="492"/>
      <c r="I1812" s="492"/>
      <c r="J1812" s="492"/>
      <c r="K1812" s="492"/>
      <c r="L1812" s="492"/>
      <c r="M1812" s="492"/>
      <c r="N1812" s="492"/>
      <c r="O1812" s="492"/>
      <c r="P1812" s="492"/>
    </row>
    <row r="1813" spans="1:16" x14ac:dyDescent="0.3">
      <c r="A1813" s="492"/>
      <c r="B1813" s="492"/>
      <c r="C1813" s="492"/>
      <c r="D1813" s="492"/>
      <c r="E1813" s="492"/>
      <c r="F1813" s="492"/>
      <c r="G1813" s="492"/>
      <c r="H1813" s="492"/>
      <c r="I1813" s="492"/>
      <c r="J1813" s="492"/>
      <c r="K1813" s="492"/>
      <c r="L1813" s="492"/>
      <c r="M1813" s="492"/>
      <c r="N1813" s="492"/>
      <c r="O1813" s="492"/>
      <c r="P1813" s="492"/>
    </row>
    <row r="1814" spans="1:16" x14ac:dyDescent="0.3">
      <c r="A1814" s="492"/>
      <c r="B1814" s="492"/>
      <c r="C1814" s="492"/>
      <c r="D1814" s="492"/>
      <c r="E1814" s="492"/>
      <c r="F1814" s="492"/>
      <c r="G1814" s="492"/>
      <c r="H1814" s="492"/>
      <c r="I1814" s="492"/>
      <c r="J1814" s="492"/>
      <c r="K1814" s="492"/>
      <c r="L1814" s="492"/>
      <c r="M1814" s="492"/>
      <c r="N1814" s="492"/>
      <c r="O1814" s="492"/>
      <c r="P1814" s="492"/>
    </row>
    <row r="1815" spans="1:16" x14ac:dyDescent="0.3">
      <c r="A1815" s="492"/>
      <c r="B1815" s="492"/>
      <c r="C1815" s="492"/>
      <c r="D1815" s="492"/>
      <c r="E1815" s="492"/>
      <c r="F1815" s="492"/>
      <c r="G1815" s="492"/>
      <c r="H1815" s="492"/>
      <c r="I1815" s="492"/>
      <c r="J1815" s="492"/>
      <c r="K1815" s="492"/>
      <c r="L1815" s="492"/>
      <c r="M1815" s="492"/>
      <c r="N1815" s="492"/>
      <c r="O1815" s="492"/>
      <c r="P1815" s="492"/>
    </row>
    <row r="1816" spans="1:16" x14ac:dyDescent="0.3">
      <c r="A1816" s="492"/>
      <c r="B1816" s="492"/>
      <c r="C1816" s="492"/>
      <c r="D1816" s="492"/>
      <c r="E1816" s="492"/>
      <c r="F1816" s="492"/>
      <c r="G1816" s="492"/>
      <c r="H1816" s="492"/>
      <c r="I1816" s="492"/>
      <c r="J1816" s="492"/>
      <c r="K1816" s="492"/>
      <c r="L1816" s="492"/>
      <c r="M1816" s="492"/>
      <c r="N1816" s="492"/>
      <c r="O1816" s="492"/>
      <c r="P1816" s="492"/>
    </row>
    <row r="1817" spans="1:16" x14ac:dyDescent="0.3">
      <c r="A1817" s="492"/>
      <c r="B1817" s="492"/>
      <c r="C1817" s="492"/>
      <c r="D1817" s="492"/>
      <c r="E1817" s="492"/>
      <c r="F1817" s="492"/>
      <c r="G1817" s="492"/>
      <c r="H1817" s="492"/>
      <c r="I1817" s="492"/>
      <c r="J1817" s="492"/>
      <c r="K1817" s="492"/>
      <c r="L1817" s="492"/>
      <c r="M1817" s="492"/>
      <c r="N1817" s="492"/>
      <c r="O1817" s="492"/>
      <c r="P1817" s="492"/>
    </row>
    <row r="1818" spans="1:16" x14ac:dyDescent="0.3">
      <c r="A1818" s="492"/>
      <c r="B1818" s="492"/>
      <c r="C1818" s="492"/>
      <c r="D1818" s="492"/>
      <c r="E1818" s="492"/>
      <c r="F1818" s="492"/>
      <c r="G1818" s="492"/>
      <c r="H1818" s="492"/>
      <c r="I1818" s="492"/>
      <c r="J1818" s="492"/>
      <c r="K1818" s="492"/>
      <c r="L1818" s="492"/>
      <c r="M1818" s="492"/>
      <c r="N1818" s="492"/>
      <c r="O1818" s="492"/>
      <c r="P1818" s="492"/>
    </row>
    <row r="1819" spans="1:16" x14ac:dyDescent="0.3">
      <c r="A1819" s="492"/>
      <c r="B1819" s="492"/>
      <c r="C1819" s="492"/>
      <c r="D1819" s="492"/>
      <c r="E1819" s="492"/>
      <c r="F1819" s="492"/>
      <c r="G1819" s="492"/>
      <c r="H1819" s="492"/>
      <c r="I1819" s="492"/>
      <c r="J1819" s="492"/>
      <c r="K1819" s="492"/>
      <c r="L1819" s="492"/>
      <c r="M1819" s="492"/>
      <c r="N1819" s="492"/>
      <c r="O1819" s="492"/>
      <c r="P1819" s="492"/>
    </row>
    <row r="1820" spans="1:16" x14ac:dyDescent="0.3">
      <c r="A1820" s="492"/>
      <c r="B1820" s="492"/>
      <c r="C1820" s="492"/>
      <c r="D1820" s="492"/>
      <c r="E1820" s="492"/>
      <c r="F1820" s="492"/>
      <c r="G1820" s="492"/>
      <c r="H1820" s="492"/>
      <c r="I1820" s="492"/>
      <c r="J1820" s="492"/>
      <c r="K1820" s="492"/>
      <c r="L1820" s="492"/>
      <c r="M1820" s="492"/>
      <c r="N1820" s="492"/>
      <c r="O1820" s="492"/>
      <c r="P1820" s="492"/>
    </row>
    <row r="1821" spans="1:16" x14ac:dyDescent="0.3">
      <c r="A1821" s="492"/>
      <c r="B1821" s="492"/>
      <c r="C1821" s="492"/>
      <c r="D1821" s="492"/>
      <c r="E1821" s="492"/>
      <c r="F1821" s="492"/>
      <c r="G1821" s="492"/>
      <c r="H1821" s="492"/>
      <c r="I1821" s="492"/>
      <c r="J1821" s="492"/>
      <c r="K1821" s="492"/>
      <c r="L1821" s="492"/>
      <c r="M1821" s="492"/>
      <c r="N1821" s="492"/>
      <c r="O1821" s="492"/>
      <c r="P1821" s="492"/>
    </row>
    <row r="1822" spans="1:16" x14ac:dyDescent="0.3">
      <c r="A1822" s="492"/>
      <c r="B1822" s="492"/>
      <c r="C1822" s="492"/>
      <c r="D1822" s="492"/>
      <c r="E1822" s="492"/>
      <c r="F1822" s="492"/>
      <c r="G1822" s="492"/>
      <c r="H1822" s="492"/>
      <c r="I1822" s="492"/>
      <c r="J1822" s="492"/>
      <c r="K1822" s="492"/>
      <c r="L1822" s="492"/>
      <c r="M1822" s="492"/>
      <c r="N1822" s="492"/>
      <c r="O1822" s="492"/>
      <c r="P1822" s="492"/>
    </row>
    <row r="1823" spans="1:16" x14ac:dyDescent="0.3">
      <c r="A1823" s="492"/>
      <c r="B1823" s="492"/>
      <c r="C1823" s="492"/>
      <c r="D1823" s="492"/>
      <c r="E1823" s="492"/>
      <c r="F1823" s="492"/>
      <c r="G1823" s="492"/>
      <c r="H1823" s="492"/>
      <c r="I1823" s="492"/>
      <c r="J1823" s="492"/>
      <c r="K1823" s="492"/>
      <c r="L1823" s="492"/>
      <c r="M1823" s="492"/>
      <c r="N1823" s="492"/>
      <c r="O1823" s="492"/>
      <c r="P1823" s="492"/>
    </row>
    <row r="1824" spans="1:16" x14ac:dyDescent="0.3">
      <c r="A1824" s="492"/>
      <c r="B1824" s="492"/>
      <c r="C1824" s="492"/>
      <c r="D1824" s="492"/>
      <c r="E1824" s="492"/>
      <c r="F1824" s="492"/>
      <c r="G1824" s="492"/>
      <c r="H1824" s="492"/>
      <c r="I1824" s="492"/>
      <c r="J1824" s="492"/>
      <c r="K1824" s="492"/>
      <c r="L1824" s="492"/>
      <c r="M1824" s="492"/>
      <c r="N1824" s="492"/>
      <c r="O1824" s="492"/>
      <c r="P1824" s="492"/>
    </row>
    <row r="1825" spans="1:16" x14ac:dyDescent="0.3">
      <c r="A1825" s="492"/>
      <c r="B1825" s="492"/>
      <c r="C1825" s="492"/>
      <c r="D1825" s="492"/>
      <c r="E1825" s="492"/>
      <c r="F1825" s="492"/>
      <c r="G1825" s="492"/>
      <c r="H1825" s="492"/>
      <c r="I1825" s="492"/>
      <c r="J1825" s="492"/>
      <c r="K1825" s="492"/>
      <c r="L1825" s="492"/>
      <c r="M1825" s="492"/>
      <c r="N1825" s="492"/>
      <c r="O1825" s="492"/>
      <c r="P1825" s="492"/>
    </row>
    <row r="1826" spans="1:16" x14ac:dyDescent="0.3">
      <c r="A1826" s="492"/>
      <c r="B1826" s="492"/>
      <c r="C1826" s="492"/>
      <c r="D1826" s="492"/>
      <c r="E1826" s="492"/>
      <c r="F1826" s="492"/>
      <c r="G1826" s="492"/>
      <c r="H1826" s="492"/>
      <c r="I1826" s="492"/>
      <c r="J1826" s="492"/>
      <c r="K1826" s="492"/>
      <c r="L1826" s="492"/>
      <c r="M1826" s="492"/>
      <c r="N1826" s="492"/>
      <c r="O1826" s="492"/>
      <c r="P1826" s="492"/>
    </row>
    <row r="1827" spans="1:16" x14ac:dyDescent="0.3">
      <c r="A1827" s="492"/>
      <c r="B1827" s="492"/>
      <c r="C1827" s="492"/>
      <c r="D1827" s="492"/>
      <c r="E1827" s="492"/>
      <c r="F1827" s="492"/>
      <c r="G1827" s="492"/>
      <c r="H1827" s="492"/>
      <c r="I1827" s="492"/>
      <c r="J1827" s="492"/>
      <c r="K1827" s="492"/>
      <c r="L1827" s="492"/>
      <c r="M1827" s="492"/>
      <c r="N1827" s="492"/>
      <c r="O1827" s="492"/>
      <c r="P1827" s="492"/>
    </row>
    <row r="1828" spans="1:16" x14ac:dyDescent="0.3">
      <c r="A1828" s="492"/>
      <c r="B1828" s="492"/>
      <c r="C1828" s="492"/>
      <c r="D1828" s="492"/>
      <c r="E1828" s="492"/>
      <c r="F1828" s="492"/>
      <c r="G1828" s="492"/>
      <c r="H1828" s="492"/>
      <c r="I1828" s="492"/>
      <c r="J1828" s="492"/>
      <c r="K1828" s="492"/>
      <c r="L1828" s="492"/>
      <c r="M1828" s="492"/>
      <c r="N1828" s="492"/>
      <c r="O1828" s="492"/>
      <c r="P1828" s="492"/>
    </row>
    <row r="1829" spans="1:16" x14ac:dyDescent="0.3">
      <c r="A1829" s="492"/>
      <c r="B1829" s="492"/>
      <c r="C1829" s="492"/>
      <c r="D1829" s="492"/>
      <c r="E1829" s="492"/>
      <c r="F1829" s="492"/>
      <c r="G1829" s="492"/>
      <c r="H1829" s="492"/>
      <c r="I1829" s="492"/>
      <c r="J1829" s="492"/>
      <c r="K1829" s="492"/>
      <c r="L1829" s="492"/>
      <c r="M1829" s="492"/>
      <c r="N1829" s="492"/>
      <c r="O1829" s="492"/>
      <c r="P1829" s="492"/>
    </row>
    <row r="1830" spans="1:16" x14ac:dyDescent="0.3">
      <c r="A1830" s="492"/>
      <c r="B1830" s="492"/>
      <c r="C1830" s="492"/>
      <c r="D1830" s="492"/>
      <c r="E1830" s="492"/>
      <c r="F1830" s="492"/>
      <c r="G1830" s="492"/>
      <c r="H1830" s="492"/>
      <c r="I1830" s="492"/>
      <c r="J1830" s="492"/>
      <c r="K1830" s="492"/>
      <c r="L1830" s="492"/>
      <c r="M1830" s="492"/>
      <c r="N1830" s="492"/>
      <c r="O1830" s="492"/>
      <c r="P1830" s="492"/>
    </row>
    <row r="1831" spans="1:16" x14ac:dyDescent="0.3">
      <c r="A1831" s="492"/>
      <c r="B1831" s="492"/>
      <c r="C1831" s="492"/>
      <c r="D1831" s="492"/>
      <c r="E1831" s="492"/>
      <c r="F1831" s="492"/>
      <c r="G1831" s="492"/>
      <c r="H1831" s="492"/>
      <c r="I1831" s="492"/>
      <c r="J1831" s="492"/>
      <c r="K1831" s="492"/>
      <c r="L1831" s="492"/>
      <c r="M1831" s="492"/>
      <c r="N1831" s="492"/>
      <c r="O1831" s="492"/>
      <c r="P1831" s="492"/>
    </row>
    <row r="1832" spans="1:16" x14ac:dyDescent="0.3">
      <c r="A1832" s="492"/>
      <c r="B1832" s="492"/>
      <c r="C1832" s="492"/>
      <c r="D1832" s="492"/>
      <c r="E1832" s="492"/>
      <c r="F1832" s="492"/>
      <c r="G1832" s="492"/>
      <c r="H1832" s="492"/>
      <c r="I1832" s="492"/>
      <c r="J1832" s="492"/>
      <c r="K1832" s="492"/>
      <c r="L1832" s="492"/>
      <c r="M1832" s="492"/>
      <c r="N1832" s="492"/>
      <c r="O1832" s="492"/>
      <c r="P1832" s="492"/>
    </row>
    <row r="1833" spans="1:16" x14ac:dyDescent="0.3">
      <c r="A1833" s="492"/>
      <c r="B1833" s="492"/>
      <c r="C1833" s="492"/>
      <c r="D1833" s="492"/>
      <c r="E1833" s="492"/>
      <c r="F1833" s="492"/>
      <c r="G1833" s="492"/>
      <c r="H1833" s="492"/>
      <c r="I1833" s="492"/>
      <c r="J1833" s="492"/>
      <c r="K1833" s="492"/>
      <c r="L1833" s="492"/>
      <c r="M1833" s="492"/>
      <c r="N1833" s="492"/>
      <c r="O1833" s="492"/>
      <c r="P1833" s="492"/>
    </row>
    <row r="1834" spans="1:16" x14ac:dyDescent="0.3">
      <c r="A1834" s="492"/>
      <c r="B1834" s="492"/>
      <c r="C1834" s="492"/>
      <c r="D1834" s="492"/>
      <c r="E1834" s="492"/>
      <c r="F1834" s="492"/>
      <c r="G1834" s="492"/>
      <c r="H1834" s="492"/>
      <c r="I1834" s="492"/>
      <c r="J1834" s="492"/>
      <c r="K1834" s="492"/>
      <c r="L1834" s="492"/>
      <c r="M1834" s="492"/>
      <c r="N1834" s="492"/>
      <c r="O1834" s="492"/>
      <c r="P1834" s="492"/>
    </row>
    <row r="1835" spans="1:16" x14ac:dyDescent="0.3">
      <c r="A1835" s="492"/>
      <c r="B1835" s="492"/>
      <c r="C1835" s="492"/>
      <c r="D1835" s="492"/>
      <c r="E1835" s="492"/>
      <c r="F1835" s="492"/>
      <c r="G1835" s="492"/>
      <c r="H1835" s="492"/>
      <c r="I1835" s="492"/>
      <c r="J1835" s="492"/>
      <c r="K1835" s="492"/>
      <c r="L1835" s="492"/>
      <c r="M1835" s="492"/>
      <c r="N1835" s="492"/>
      <c r="O1835" s="492"/>
      <c r="P1835" s="492"/>
    </row>
    <row r="1836" spans="1:16" x14ac:dyDescent="0.3">
      <c r="A1836" s="492"/>
      <c r="B1836" s="492"/>
      <c r="C1836" s="492"/>
      <c r="D1836" s="492"/>
      <c r="E1836" s="492"/>
      <c r="F1836" s="492"/>
      <c r="G1836" s="492"/>
      <c r="H1836" s="492"/>
      <c r="I1836" s="492"/>
      <c r="J1836" s="492"/>
      <c r="K1836" s="492"/>
      <c r="L1836" s="492"/>
      <c r="M1836" s="492"/>
      <c r="N1836" s="492"/>
      <c r="O1836" s="492"/>
      <c r="P1836" s="492"/>
    </row>
    <row r="1837" spans="1:16" x14ac:dyDescent="0.3">
      <c r="A1837" s="492"/>
      <c r="B1837" s="492"/>
      <c r="C1837" s="492"/>
      <c r="D1837" s="492"/>
      <c r="E1837" s="492"/>
      <c r="F1837" s="492"/>
      <c r="G1837" s="492"/>
      <c r="H1837" s="492"/>
      <c r="I1837" s="492"/>
      <c r="J1837" s="492"/>
      <c r="K1837" s="492"/>
      <c r="L1837" s="492"/>
      <c r="M1837" s="492"/>
      <c r="N1837" s="492"/>
      <c r="O1837" s="492"/>
      <c r="P1837" s="492"/>
    </row>
    <row r="1838" spans="1:16" x14ac:dyDescent="0.3">
      <c r="A1838" s="492"/>
      <c r="B1838" s="492"/>
      <c r="C1838" s="492"/>
      <c r="D1838" s="492"/>
      <c r="E1838" s="492"/>
      <c r="F1838" s="492"/>
      <c r="G1838" s="492"/>
      <c r="H1838" s="492"/>
      <c r="I1838" s="492"/>
      <c r="J1838" s="492"/>
      <c r="K1838" s="492"/>
      <c r="L1838" s="492"/>
      <c r="M1838" s="492"/>
      <c r="N1838" s="492"/>
      <c r="O1838" s="492"/>
      <c r="P1838" s="492"/>
    </row>
    <row r="1839" spans="1:16" x14ac:dyDescent="0.3">
      <c r="A1839" s="492"/>
      <c r="B1839" s="492"/>
      <c r="C1839" s="492"/>
      <c r="D1839" s="492"/>
      <c r="E1839" s="492"/>
      <c r="F1839" s="492"/>
      <c r="G1839" s="492"/>
      <c r="H1839" s="492"/>
      <c r="I1839" s="492"/>
      <c r="J1839" s="492"/>
      <c r="K1839" s="492"/>
      <c r="L1839" s="492"/>
      <c r="M1839" s="492"/>
      <c r="N1839" s="492"/>
      <c r="O1839" s="492"/>
      <c r="P1839" s="492"/>
    </row>
    <row r="1840" spans="1:16" x14ac:dyDescent="0.3">
      <c r="A1840" s="492"/>
      <c r="B1840" s="492"/>
      <c r="C1840" s="492"/>
      <c r="D1840" s="492"/>
      <c r="E1840" s="492"/>
      <c r="F1840" s="492"/>
      <c r="G1840" s="492"/>
      <c r="H1840" s="492"/>
      <c r="I1840" s="492"/>
      <c r="J1840" s="492"/>
      <c r="K1840" s="492"/>
      <c r="L1840" s="492"/>
      <c r="M1840" s="492"/>
      <c r="N1840" s="492"/>
      <c r="O1840" s="492"/>
      <c r="P1840" s="492"/>
    </row>
    <row r="1841" spans="1:16" x14ac:dyDescent="0.3">
      <c r="A1841" s="492"/>
      <c r="B1841" s="492"/>
      <c r="C1841" s="492"/>
      <c r="D1841" s="492"/>
      <c r="E1841" s="492"/>
      <c r="F1841" s="492"/>
      <c r="G1841" s="492"/>
      <c r="H1841" s="492"/>
      <c r="I1841" s="492"/>
      <c r="J1841" s="492"/>
      <c r="K1841" s="492"/>
      <c r="L1841" s="492"/>
      <c r="M1841" s="492"/>
      <c r="N1841" s="492"/>
      <c r="O1841" s="492"/>
      <c r="P1841" s="492"/>
    </row>
    <row r="1842" spans="1:16" x14ac:dyDescent="0.3">
      <c r="A1842" s="492"/>
      <c r="B1842" s="492"/>
      <c r="C1842" s="492"/>
      <c r="D1842" s="492"/>
      <c r="E1842" s="492"/>
      <c r="F1842" s="492"/>
      <c r="G1842" s="492"/>
      <c r="H1842" s="492"/>
      <c r="I1842" s="492"/>
      <c r="J1842" s="492"/>
      <c r="K1842" s="492"/>
      <c r="L1842" s="492"/>
      <c r="M1842" s="492"/>
      <c r="N1842" s="492"/>
      <c r="O1842" s="492"/>
      <c r="P1842" s="492"/>
    </row>
    <row r="1843" spans="1:16" x14ac:dyDescent="0.3">
      <c r="A1843" s="492"/>
      <c r="B1843" s="492"/>
      <c r="C1843" s="492"/>
      <c r="D1843" s="492"/>
      <c r="E1843" s="492"/>
      <c r="F1843" s="492"/>
      <c r="G1843" s="492"/>
      <c r="H1843" s="492"/>
      <c r="I1843" s="492"/>
      <c r="J1843" s="492"/>
      <c r="K1843" s="492"/>
      <c r="L1843" s="492"/>
      <c r="M1843" s="492"/>
      <c r="N1843" s="492"/>
      <c r="O1843" s="492"/>
      <c r="P1843" s="492"/>
    </row>
    <row r="1844" spans="1:16" x14ac:dyDescent="0.3">
      <c r="A1844" s="492"/>
      <c r="B1844" s="492"/>
      <c r="C1844" s="492"/>
      <c r="D1844" s="492"/>
      <c r="E1844" s="492"/>
      <c r="F1844" s="492"/>
      <c r="G1844" s="492"/>
      <c r="H1844" s="492"/>
      <c r="I1844" s="492"/>
      <c r="J1844" s="492"/>
      <c r="K1844" s="492"/>
      <c r="L1844" s="492"/>
      <c r="M1844" s="492"/>
      <c r="N1844" s="492"/>
      <c r="O1844" s="492"/>
      <c r="P1844" s="492"/>
    </row>
    <row r="1845" spans="1:16" x14ac:dyDescent="0.3">
      <c r="A1845" s="492"/>
      <c r="B1845" s="492"/>
      <c r="C1845" s="492"/>
      <c r="D1845" s="492"/>
      <c r="E1845" s="492"/>
      <c r="F1845" s="492"/>
      <c r="G1845" s="492"/>
      <c r="H1845" s="492"/>
      <c r="I1845" s="492"/>
      <c r="J1845" s="492"/>
      <c r="K1845" s="492"/>
      <c r="L1845" s="492"/>
      <c r="M1845" s="492"/>
      <c r="N1845" s="492"/>
      <c r="O1845" s="492"/>
      <c r="P1845" s="492"/>
    </row>
    <row r="1846" spans="1:16" x14ac:dyDescent="0.3">
      <c r="A1846" s="492"/>
      <c r="B1846" s="492"/>
      <c r="C1846" s="492"/>
      <c r="D1846" s="492"/>
      <c r="E1846" s="492"/>
      <c r="F1846" s="492"/>
      <c r="G1846" s="492"/>
      <c r="H1846" s="492"/>
      <c r="I1846" s="492"/>
      <c r="J1846" s="492"/>
      <c r="K1846" s="492"/>
      <c r="L1846" s="492"/>
      <c r="M1846" s="492"/>
      <c r="N1846" s="492"/>
      <c r="O1846" s="492"/>
      <c r="P1846" s="492"/>
    </row>
    <row r="1847" spans="1:16" x14ac:dyDescent="0.3">
      <c r="A1847" s="492"/>
      <c r="B1847" s="492"/>
      <c r="C1847" s="492"/>
      <c r="D1847" s="492"/>
      <c r="E1847" s="492"/>
      <c r="F1847" s="492"/>
      <c r="G1847" s="492"/>
      <c r="H1847" s="492"/>
      <c r="I1847" s="492"/>
      <c r="J1847" s="492"/>
      <c r="K1847" s="492"/>
      <c r="L1847" s="492"/>
      <c r="M1847" s="492"/>
      <c r="N1847" s="492"/>
      <c r="O1847" s="492"/>
      <c r="P1847" s="492"/>
    </row>
    <row r="1848" spans="1:16" x14ac:dyDescent="0.3">
      <c r="A1848" s="492"/>
      <c r="B1848" s="492"/>
      <c r="C1848" s="492"/>
      <c r="D1848" s="492"/>
      <c r="E1848" s="492"/>
      <c r="F1848" s="492"/>
      <c r="G1848" s="492"/>
      <c r="H1848" s="492"/>
      <c r="I1848" s="492"/>
      <c r="J1848" s="492"/>
      <c r="K1848" s="492"/>
      <c r="L1848" s="492"/>
      <c r="M1848" s="492"/>
      <c r="N1848" s="492"/>
      <c r="O1848" s="492"/>
      <c r="P1848" s="492"/>
    </row>
    <row r="1849" spans="1:16" x14ac:dyDescent="0.3">
      <c r="A1849" s="492"/>
      <c r="B1849" s="492"/>
      <c r="C1849" s="492"/>
      <c r="D1849" s="492"/>
      <c r="E1849" s="492"/>
      <c r="F1849" s="492"/>
      <c r="G1849" s="492"/>
      <c r="H1849" s="492"/>
      <c r="I1849" s="492"/>
      <c r="J1849" s="492"/>
      <c r="K1849" s="492"/>
      <c r="L1849" s="492"/>
      <c r="M1849" s="492"/>
      <c r="N1849" s="492"/>
      <c r="O1849" s="492"/>
      <c r="P1849" s="492"/>
    </row>
    <row r="1850" spans="1:16" x14ac:dyDescent="0.3">
      <c r="A1850" s="492"/>
      <c r="B1850" s="492"/>
      <c r="C1850" s="492"/>
      <c r="D1850" s="492"/>
      <c r="E1850" s="492"/>
      <c r="F1850" s="492"/>
      <c r="G1850" s="492"/>
      <c r="H1850" s="492"/>
      <c r="I1850" s="492"/>
      <c r="J1850" s="492"/>
      <c r="K1850" s="492"/>
      <c r="L1850" s="492"/>
      <c r="M1850" s="492"/>
      <c r="N1850" s="492"/>
      <c r="O1850" s="492"/>
      <c r="P1850" s="492"/>
    </row>
    <row r="1851" spans="1:16" x14ac:dyDescent="0.3">
      <c r="A1851" s="492"/>
      <c r="B1851" s="492"/>
      <c r="C1851" s="492"/>
      <c r="D1851" s="492"/>
      <c r="E1851" s="492"/>
      <c r="F1851" s="492"/>
      <c r="G1851" s="492"/>
      <c r="H1851" s="492"/>
      <c r="I1851" s="492"/>
      <c r="J1851" s="492"/>
      <c r="K1851" s="492"/>
      <c r="L1851" s="492"/>
      <c r="M1851" s="492"/>
      <c r="N1851" s="492"/>
      <c r="O1851" s="492"/>
      <c r="P1851" s="492"/>
    </row>
    <row r="1852" spans="1:16" x14ac:dyDescent="0.3">
      <c r="A1852" s="492"/>
      <c r="B1852" s="492"/>
      <c r="C1852" s="492"/>
      <c r="D1852" s="492"/>
      <c r="E1852" s="492"/>
      <c r="F1852" s="492"/>
      <c r="G1852" s="492"/>
      <c r="H1852" s="492"/>
      <c r="I1852" s="492"/>
      <c r="J1852" s="492"/>
      <c r="K1852" s="492"/>
      <c r="L1852" s="492"/>
      <c r="M1852" s="492"/>
      <c r="N1852" s="492"/>
      <c r="O1852" s="492"/>
      <c r="P1852" s="492"/>
    </row>
    <row r="1853" spans="1:16" x14ac:dyDescent="0.3">
      <c r="A1853" s="492"/>
      <c r="B1853" s="492"/>
      <c r="C1853" s="492"/>
      <c r="D1853" s="492"/>
      <c r="E1853" s="492"/>
      <c r="F1853" s="492"/>
      <c r="G1853" s="492"/>
      <c r="H1853" s="492"/>
      <c r="I1853" s="492"/>
      <c r="J1853" s="492"/>
      <c r="K1853" s="492"/>
      <c r="L1853" s="492"/>
      <c r="M1853" s="492"/>
      <c r="N1853" s="492"/>
      <c r="O1853" s="492"/>
      <c r="P1853" s="492"/>
    </row>
    <row r="1854" spans="1:16" x14ac:dyDescent="0.3">
      <c r="A1854" s="492"/>
      <c r="B1854" s="492"/>
      <c r="C1854" s="492"/>
      <c r="D1854" s="492"/>
      <c r="E1854" s="492"/>
      <c r="F1854" s="492"/>
      <c r="G1854" s="492"/>
      <c r="H1854" s="492"/>
      <c r="I1854" s="492"/>
      <c r="J1854" s="492"/>
      <c r="K1854" s="492"/>
      <c r="L1854" s="492"/>
      <c r="M1854" s="492"/>
      <c r="N1854" s="492"/>
      <c r="O1854" s="492"/>
      <c r="P1854" s="492"/>
    </row>
    <row r="1855" spans="1:16" x14ac:dyDescent="0.3">
      <c r="A1855" s="492"/>
      <c r="B1855" s="492"/>
      <c r="C1855" s="492"/>
      <c r="D1855" s="492"/>
      <c r="E1855" s="492"/>
      <c r="F1855" s="492"/>
      <c r="G1855" s="492"/>
      <c r="H1855" s="492"/>
      <c r="I1855" s="492"/>
      <c r="J1855" s="492"/>
      <c r="K1855" s="492"/>
      <c r="L1855" s="492"/>
      <c r="M1855" s="492"/>
      <c r="N1855" s="492"/>
      <c r="O1855" s="492"/>
      <c r="P1855" s="492"/>
    </row>
    <row r="1856" spans="1:16" x14ac:dyDescent="0.3">
      <c r="A1856" s="492"/>
      <c r="B1856" s="492"/>
      <c r="C1856" s="492"/>
      <c r="D1856" s="492"/>
      <c r="E1856" s="492"/>
      <c r="F1856" s="492"/>
      <c r="G1856" s="492"/>
      <c r="H1856" s="492"/>
      <c r="I1856" s="492"/>
      <c r="J1856" s="492"/>
      <c r="K1856" s="492"/>
      <c r="L1856" s="492"/>
      <c r="M1856" s="492"/>
      <c r="N1856" s="492"/>
      <c r="O1856" s="492"/>
      <c r="P1856" s="492"/>
    </row>
    <row r="1857" spans="1:16" x14ac:dyDescent="0.3">
      <c r="A1857" s="492"/>
      <c r="B1857" s="492"/>
      <c r="C1857" s="492"/>
      <c r="D1857" s="492"/>
      <c r="E1857" s="492"/>
      <c r="F1857" s="492"/>
      <c r="G1857" s="492"/>
      <c r="H1857" s="492"/>
      <c r="I1857" s="492"/>
      <c r="J1857" s="492"/>
      <c r="K1857" s="492"/>
      <c r="L1857" s="492"/>
      <c r="M1857" s="492"/>
      <c r="N1857" s="492"/>
      <c r="O1857" s="492"/>
      <c r="P1857" s="492"/>
    </row>
    <row r="1858" spans="1:16" x14ac:dyDescent="0.3">
      <c r="A1858" s="492"/>
      <c r="B1858" s="492"/>
      <c r="C1858" s="492"/>
      <c r="D1858" s="492"/>
      <c r="E1858" s="492"/>
      <c r="F1858" s="492"/>
      <c r="G1858" s="492"/>
      <c r="H1858" s="492"/>
      <c r="I1858" s="492"/>
      <c r="J1858" s="492"/>
      <c r="K1858" s="492"/>
      <c r="L1858" s="492"/>
      <c r="M1858" s="492"/>
      <c r="N1858" s="492"/>
      <c r="O1858" s="492"/>
      <c r="P1858" s="492"/>
    </row>
    <row r="1859" spans="1:16" x14ac:dyDescent="0.3">
      <c r="A1859" s="492"/>
      <c r="B1859" s="492"/>
      <c r="C1859" s="492"/>
      <c r="D1859" s="492"/>
      <c r="E1859" s="492"/>
      <c r="F1859" s="492"/>
      <c r="G1859" s="492"/>
      <c r="H1859" s="492"/>
      <c r="I1859" s="492"/>
      <c r="J1859" s="492"/>
      <c r="K1859" s="492"/>
      <c r="L1859" s="492"/>
      <c r="M1859" s="492"/>
      <c r="N1859" s="492"/>
      <c r="O1859" s="492"/>
      <c r="P1859" s="492"/>
    </row>
    <row r="1860" spans="1:16" ht="14.4" customHeight="1" x14ac:dyDescent="0.3">
      <c r="A1860" s="492"/>
      <c r="B1860" s="492"/>
      <c r="C1860" s="492"/>
      <c r="D1860" s="492"/>
      <c r="E1860" s="492"/>
      <c r="F1860" s="492"/>
      <c r="G1860" s="492"/>
      <c r="H1860" s="492"/>
      <c r="I1860" s="492"/>
      <c r="J1860" s="492"/>
      <c r="K1860" s="492"/>
      <c r="L1860" s="492"/>
      <c r="M1860" s="492"/>
      <c r="N1860" s="492"/>
      <c r="O1860" s="492"/>
      <c r="P1860" s="492"/>
    </row>
    <row r="1861" spans="1:16" ht="14.4" customHeight="1" x14ac:dyDescent="0.3">
      <c r="A1861" s="492"/>
      <c r="B1861" s="492"/>
      <c r="C1861" s="492"/>
      <c r="D1861" s="492"/>
      <c r="E1861" s="492"/>
      <c r="F1861" s="492"/>
      <c r="G1861" s="492"/>
      <c r="H1861" s="492"/>
      <c r="I1861" s="492"/>
      <c r="J1861" s="492"/>
      <c r="K1861" s="492"/>
      <c r="L1861" s="492"/>
      <c r="M1861" s="492"/>
      <c r="N1861" s="492"/>
      <c r="O1861" s="492"/>
      <c r="P1861" s="492"/>
    </row>
    <row r="1862" spans="1:16" ht="21.6" customHeight="1" x14ac:dyDescent="0.3">
      <c r="A1862" s="492"/>
      <c r="B1862" s="492"/>
      <c r="C1862" s="492"/>
      <c r="D1862" s="492"/>
      <c r="E1862" s="492"/>
      <c r="F1862" s="492"/>
      <c r="G1862" s="492"/>
      <c r="H1862" s="492"/>
      <c r="I1862" s="492"/>
      <c r="J1862" s="492"/>
      <c r="K1862" s="492"/>
      <c r="L1862" s="492"/>
      <c r="M1862" s="492"/>
      <c r="N1862" s="492"/>
      <c r="O1862" s="492"/>
      <c r="P1862" s="492"/>
    </row>
    <row r="1863" spans="1:16" ht="9.6" customHeight="1" x14ac:dyDescent="0.3">
      <c r="A1863" s="492"/>
      <c r="B1863" s="492"/>
      <c r="C1863" s="492"/>
      <c r="D1863" s="492"/>
      <c r="E1863" s="492"/>
      <c r="F1863" s="492"/>
      <c r="G1863" s="492"/>
      <c r="H1863" s="492"/>
      <c r="I1863" s="492"/>
      <c r="J1863" s="492"/>
      <c r="K1863" s="492"/>
      <c r="L1863" s="492"/>
      <c r="M1863" s="492"/>
      <c r="N1863" s="492"/>
      <c r="O1863" s="492"/>
      <c r="P1863" s="492"/>
    </row>
    <row r="1864" spans="1:16" ht="14.4" customHeight="1" x14ac:dyDescent="0.3">
      <c r="A1864" s="492"/>
      <c r="B1864" s="492"/>
      <c r="C1864" s="492"/>
      <c r="D1864" s="492"/>
      <c r="E1864" s="492"/>
      <c r="F1864" s="492"/>
      <c r="G1864" s="492"/>
      <c r="H1864" s="492"/>
      <c r="I1864" s="492"/>
      <c r="J1864" s="492"/>
      <c r="K1864" s="492"/>
      <c r="L1864" s="492"/>
      <c r="M1864" s="492"/>
      <c r="N1864" s="492"/>
      <c r="O1864" s="492"/>
      <c r="P1864" s="492"/>
    </row>
    <row r="1865" spans="1:16" ht="14.4" customHeight="1" x14ac:dyDescent="0.3">
      <c r="A1865" s="492"/>
      <c r="B1865" s="492"/>
      <c r="C1865" s="492"/>
      <c r="D1865" s="492"/>
      <c r="E1865" s="492"/>
      <c r="F1865" s="492"/>
      <c r="G1865" s="492"/>
      <c r="H1865" s="492"/>
      <c r="I1865" s="492"/>
      <c r="J1865" s="492"/>
      <c r="K1865" s="492"/>
      <c r="L1865" s="492"/>
      <c r="M1865" s="492"/>
      <c r="N1865" s="492"/>
      <c r="O1865" s="492"/>
      <c r="P1865" s="492"/>
    </row>
    <row r="1866" spans="1:16" ht="14.4" customHeight="1" x14ac:dyDescent="0.3">
      <c r="A1866" s="492"/>
      <c r="B1866" s="492"/>
      <c r="C1866" s="492"/>
      <c r="D1866" s="492"/>
      <c r="E1866" s="492"/>
      <c r="F1866" s="492"/>
      <c r="G1866" s="492"/>
      <c r="H1866" s="492"/>
      <c r="I1866" s="492"/>
      <c r="J1866" s="492"/>
      <c r="K1866" s="492"/>
      <c r="L1866" s="492"/>
      <c r="M1866" s="492"/>
      <c r="N1866" s="492"/>
      <c r="O1866" s="492"/>
      <c r="P1866" s="492"/>
    </row>
    <row r="1867" spans="1:16" ht="14.4" customHeight="1" x14ac:dyDescent="0.3">
      <c r="A1867" s="492"/>
      <c r="B1867" s="492"/>
      <c r="C1867" s="492"/>
      <c r="D1867" s="492"/>
      <c r="E1867" s="492"/>
      <c r="F1867" s="492"/>
      <c r="G1867" s="492"/>
      <c r="H1867" s="492"/>
      <c r="I1867" s="492"/>
      <c r="J1867" s="492"/>
      <c r="K1867" s="492"/>
      <c r="L1867" s="492"/>
      <c r="M1867" s="492"/>
      <c r="N1867" s="492"/>
      <c r="O1867" s="492"/>
      <c r="P1867" s="492"/>
    </row>
    <row r="1868" spans="1:16" ht="14.4" customHeight="1" x14ac:dyDescent="0.3">
      <c r="A1868" s="492"/>
      <c r="B1868" s="492"/>
      <c r="C1868" s="492"/>
      <c r="D1868" s="492"/>
      <c r="E1868" s="492"/>
      <c r="F1868" s="492"/>
      <c r="G1868" s="492"/>
      <c r="H1868" s="492"/>
      <c r="I1868" s="492"/>
      <c r="J1868" s="492"/>
      <c r="K1868" s="492"/>
      <c r="L1868" s="492"/>
      <c r="M1868" s="492"/>
      <c r="N1868" s="492"/>
      <c r="O1868" s="492"/>
      <c r="P1868" s="492"/>
    </row>
    <row r="1869" spans="1:16" ht="14.4" customHeight="1" x14ac:dyDescent="0.3">
      <c r="A1869" s="492"/>
      <c r="B1869" s="492"/>
      <c r="C1869" s="492"/>
      <c r="D1869" s="492"/>
      <c r="E1869" s="492"/>
      <c r="F1869" s="492"/>
      <c r="G1869" s="492"/>
      <c r="H1869" s="492"/>
      <c r="I1869" s="492"/>
      <c r="J1869" s="492"/>
      <c r="K1869" s="492"/>
      <c r="L1869" s="492"/>
      <c r="M1869" s="492"/>
      <c r="N1869" s="492"/>
      <c r="O1869" s="492"/>
      <c r="P1869" s="492"/>
    </row>
    <row r="1870" spans="1:16" ht="29.4" customHeight="1" x14ac:dyDescent="0.3">
      <c r="A1870" s="492"/>
      <c r="B1870" s="492"/>
      <c r="C1870" s="492"/>
      <c r="D1870" s="492"/>
      <c r="E1870" s="492"/>
      <c r="F1870" s="492"/>
      <c r="G1870" s="492"/>
      <c r="H1870" s="492"/>
      <c r="I1870" s="492"/>
      <c r="J1870" s="492"/>
      <c r="K1870" s="492"/>
      <c r="L1870" s="492"/>
      <c r="M1870" s="492"/>
      <c r="N1870" s="492"/>
      <c r="O1870" s="492"/>
      <c r="P1870" s="492"/>
    </row>
    <row r="1871" spans="1:16" ht="14.4" customHeight="1" x14ac:dyDescent="0.3">
      <c r="A1871" s="492"/>
      <c r="B1871" s="492"/>
      <c r="C1871" s="492"/>
      <c r="D1871" s="492"/>
      <c r="E1871" s="492"/>
      <c r="F1871" s="492"/>
      <c r="G1871" s="492"/>
      <c r="H1871" s="492"/>
      <c r="I1871" s="492"/>
      <c r="J1871" s="492"/>
      <c r="K1871" s="492"/>
      <c r="L1871" s="492"/>
      <c r="M1871" s="492"/>
      <c r="N1871" s="492"/>
      <c r="O1871" s="492"/>
      <c r="P1871" s="492"/>
    </row>
    <row r="1872" spans="1:16" ht="14.4" customHeight="1" x14ac:dyDescent="0.3">
      <c r="A1872" s="492"/>
      <c r="B1872" s="492"/>
      <c r="C1872" s="492"/>
      <c r="D1872" s="492"/>
      <c r="E1872" s="492"/>
      <c r="F1872" s="492"/>
      <c r="G1872" s="492"/>
      <c r="H1872" s="492"/>
      <c r="I1872" s="492"/>
      <c r="J1872" s="492"/>
      <c r="K1872" s="492"/>
      <c r="L1872" s="492"/>
      <c r="M1872" s="492"/>
      <c r="N1872" s="492"/>
      <c r="O1872" s="492"/>
      <c r="P1872" s="492"/>
    </row>
    <row r="1873" spans="1:16" ht="13.95" customHeight="1" x14ac:dyDescent="0.3">
      <c r="A1873" s="492"/>
      <c r="B1873" s="492"/>
      <c r="C1873" s="492"/>
      <c r="D1873" s="492"/>
      <c r="E1873" s="492"/>
      <c r="F1873" s="492"/>
      <c r="G1873" s="492"/>
      <c r="H1873" s="492"/>
      <c r="I1873" s="492"/>
      <c r="J1873" s="492"/>
      <c r="K1873" s="492"/>
      <c r="L1873" s="492"/>
      <c r="M1873" s="492"/>
      <c r="N1873" s="492"/>
      <c r="O1873" s="492"/>
      <c r="P1873" s="492"/>
    </row>
    <row r="1874" spans="1:16" ht="24.6" customHeight="1" x14ac:dyDescent="0.3">
      <c r="A1874" s="492"/>
      <c r="B1874" s="492"/>
      <c r="C1874" s="492"/>
      <c r="D1874" s="492"/>
      <c r="E1874" s="492"/>
      <c r="F1874" s="492"/>
      <c r="G1874" s="492"/>
      <c r="H1874" s="492"/>
      <c r="I1874" s="492"/>
      <c r="J1874" s="492"/>
      <c r="K1874" s="492"/>
      <c r="L1874" s="492"/>
      <c r="M1874" s="492"/>
      <c r="N1874" s="492"/>
      <c r="O1874" s="492"/>
      <c r="P1874" s="492"/>
    </row>
    <row r="1875" spans="1:16" x14ac:dyDescent="0.3">
      <c r="A1875" s="492"/>
      <c r="B1875" s="492"/>
      <c r="C1875" s="492"/>
      <c r="D1875" s="492"/>
      <c r="E1875" s="492"/>
      <c r="F1875" s="492"/>
      <c r="G1875" s="492"/>
      <c r="H1875" s="492"/>
      <c r="I1875" s="492"/>
      <c r="J1875" s="492"/>
      <c r="K1875" s="492"/>
      <c r="L1875" s="492"/>
      <c r="M1875" s="492"/>
      <c r="N1875" s="492"/>
      <c r="O1875" s="492"/>
      <c r="P1875" s="492"/>
    </row>
    <row r="1876" spans="1:16" x14ac:dyDescent="0.3">
      <c r="A1876" s="492"/>
      <c r="B1876" s="492"/>
      <c r="C1876" s="492"/>
      <c r="D1876" s="492"/>
      <c r="E1876" s="492"/>
      <c r="F1876" s="492"/>
      <c r="G1876" s="492"/>
      <c r="H1876" s="492"/>
      <c r="I1876" s="492"/>
      <c r="J1876" s="492"/>
      <c r="K1876" s="492"/>
      <c r="L1876" s="492"/>
      <c r="M1876" s="492"/>
      <c r="N1876" s="492"/>
      <c r="O1876" s="492"/>
      <c r="P1876" s="492"/>
    </row>
    <row r="1877" spans="1:16" x14ac:dyDescent="0.3">
      <c r="A1877" s="492"/>
      <c r="B1877" s="492"/>
      <c r="C1877" s="492"/>
      <c r="D1877" s="492"/>
      <c r="E1877" s="492"/>
      <c r="F1877" s="492"/>
      <c r="G1877" s="492"/>
      <c r="H1877" s="492"/>
      <c r="I1877" s="492"/>
      <c r="J1877" s="492"/>
      <c r="K1877" s="492"/>
      <c r="L1877" s="492"/>
      <c r="M1877" s="492"/>
      <c r="N1877" s="492"/>
      <c r="O1877" s="492"/>
      <c r="P1877" s="492"/>
    </row>
    <row r="1878" spans="1:16" x14ac:dyDescent="0.3">
      <c r="A1878" s="492"/>
      <c r="B1878" s="492"/>
      <c r="C1878" s="492"/>
      <c r="D1878" s="492"/>
      <c r="E1878" s="492"/>
      <c r="F1878" s="492"/>
      <c r="G1878" s="492"/>
      <c r="H1878" s="492"/>
      <c r="I1878" s="492"/>
      <c r="J1878" s="492"/>
      <c r="K1878" s="492"/>
      <c r="L1878" s="492"/>
      <c r="M1878" s="492"/>
      <c r="N1878" s="492"/>
      <c r="O1878" s="492"/>
      <c r="P1878" s="492"/>
    </row>
    <row r="1879" spans="1:16" x14ac:dyDescent="0.3">
      <c r="A1879" s="492"/>
      <c r="B1879" s="492"/>
      <c r="C1879" s="492"/>
      <c r="D1879" s="492"/>
      <c r="E1879" s="492"/>
      <c r="F1879" s="492"/>
      <c r="G1879" s="492"/>
      <c r="H1879" s="492"/>
      <c r="I1879" s="492"/>
      <c r="J1879" s="492"/>
      <c r="K1879" s="492"/>
      <c r="L1879" s="492"/>
      <c r="M1879" s="492"/>
      <c r="N1879" s="492"/>
      <c r="O1879" s="492"/>
      <c r="P1879" s="492"/>
    </row>
    <row r="1880" spans="1:16" x14ac:dyDescent="0.3">
      <c r="A1880" s="492"/>
      <c r="B1880" s="492"/>
      <c r="C1880" s="492"/>
      <c r="D1880" s="492"/>
      <c r="E1880" s="492"/>
      <c r="F1880" s="492"/>
      <c r="G1880" s="492"/>
      <c r="H1880" s="492"/>
      <c r="I1880" s="492"/>
      <c r="J1880" s="492"/>
      <c r="K1880" s="492"/>
      <c r="L1880" s="492"/>
      <c r="M1880" s="492"/>
      <c r="N1880" s="492"/>
      <c r="O1880" s="492"/>
      <c r="P1880" s="492"/>
    </row>
    <row r="1881" spans="1:16" x14ac:dyDescent="0.3">
      <c r="A1881" s="492"/>
      <c r="B1881" s="492"/>
      <c r="C1881" s="492"/>
      <c r="D1881" s="492"/>
      <c r="E1881" s="492"/>
      <c r="F1881" s="492"/>
      <c r="G1881" s="492"/>
      <c r="H1881" s="492"/>
      <c r="I1881" s="492"/>
      <c r="J1881" s="492"/>
      <c r="K1881" s="492"/>
      <c r="L1881" s="492"/>
      <c r="M1881" s="492"/>
      <c r="N1881" s="492"/>
      <c r="O1881" s="492"/>
      <c r="P1881" s="492"/>
    </row>
    <row r="1882" spans="1:16" x14ac:dyDescent="0.3">
      <c r="A1882" s="492"/>
      <c r="B1882" s="492"/>
      <c r="C1882" s="492"/>
      <c r="D1882" s="492"/>
      <c r="E1882" s="492"/>
      <c r="F1882" s="492"/>
      <c r="G1882" s="492"/>
      <c r="H1882" s="492"/>
      <c r="I1882" s="492"/>
      <c r="J1882" s="492"/>
      <c r="K1882" s="492"/>
      <c r="L1882" s="492"/>
      <c r="M1882" s="492"/>
      <c r="N1882" s="492"/>
      <c r="O1882" s="492"/>
      <c r="P1882" s="492"/>
    </row>
    <row r="1883" spans="1:16" x14ac:dyDescent="0.3">
      <c r="A1883" s="492"/>
      <c r="B1883" s="492"/>
      <c r="C1883" s="492"/>
      <c r="D1883" s="492"/>
      <c r="E1883" s="492"/>
      <c r="F1883" s="492"/>
      <c r="G1883" s="492"/>
      <c r="H1883" s="492"/>
      <c r="I1883" s="492"/>
      <c r="J1883" s="492"/>
      <c r="K1883" s="492"/>
      <c r="L1883" s="492"/>
      <c r="M1883" s="492"/>
      <c r="N1883" s="492"/>
      <c r="O1883" s="492"/>
      <c r="P1883" s="492"/>
    </row>
    <row r="1884" spans="1:16" ht="4.2" customHeight="1" x14ac:dyDescent="0.3">
      <c r="A1884" s="492"/>
      <c r="B1884" s="492"/>
      <c r="C1884" s="492"/>
      <c r="D1884" s="492"/>
      <c r="E1884" s="492"/>
      <c r="F1884" s="492"/>
      <c r="G1884" s="492"/>
      <c r="H1884" s="492"/>
      <c r="I1884" s="492"/>
      <c r="J1884" s="492"/>
      <c r="K1884" s="492"/>
      <c r="L1884" s="492"/>
      <c r="M1884" s="492"/>
      <c r="N1884" s="492"/>
      <c r="O1884" s="492"/>
      <c r="P1884" s="492"/>
    </row>
    <row r="1885" spans="1:16" ht="24.6" customHeight="1" x14ac:dyDescent="0.3">
      <c r="A1885" s="492"/>
      <c r="B1885" s="492"/>
      <c r="C1885" s="492"/>
      <c r="D1885" s="492"/>
      <c r="E1885" s="492"/>
      <c r="F1885" s="492"/>
      <c r="G1885" s="492"/>
      <c r="H1885" s="492"/>
      <c r="I1885" s="492"/>
      <c r="J1885" s="492"/>
      <c r="K1885" s="492"/>
      <c r="L1885" s="492"/>
      <c r="M1885" s="492"/>
      <c r="N1885" s="492"/>
      <c r="O1885" s="492"/>
      <c r="P1885" s="492"/>
    </row>
    <row r="1886" spans="1:16" ht="27.6" customHeight="1" x14ac:dyDescent="0.3">
      <c r="A1886" s="492"/>
      <c r="B1886" s="492"/>
      <c r="C1886" s="492"/>
      <c r="D1886" s="492"/>
      <c r="E1886" s="492"/>
      <c r="F1886" s="492"/>
      <c r="G1886" s="492"/>
      <c r="H1886" s="492"/>
      <c r="I1886" s="492"/>
      <c r="J1886" s="492"/>
      <c r="K1886" s="492"/>
      <c r="L1886" s="492"/>
      <c r="M1886" s="492"/>
      <c r="N1886" s="492"/>
      <c r="O1886" s="492"/>
      <c r="P1886" s="492"/>
    </row>
    <row r="1887" spans="1:16" ht="22.95" customHeight="1" x14ac:dyDescent="0.3">
      <c r="A1887" s="492"/>
      <c r="B1887" s="492"/>
      <c r="C1887" s="492"/>
      <c r="D1887" s="492"/>
      <c r="E1887" s="492"/>
      <c r="F1887" s="492"/>
      <c r="G1887" s="492"/>
      <c r="H1887" s="492"/>
      <c r="I1887" s="492"/>
      <c r="J1887" s="492"/>
      <c r="K1887" s="492"/>
      <c r="L1887" s="492"/>
      <c r="M1887" s="492"/>
      <c r="N1887" s="492"/>
      <c r="O1887" s="492"/>
      <c r="P1887" s="492"/>
    </row>
    <row r="1888" spans="1:16" x14ac:dyDescent="0.3">
      <c r="A1888" s="492"/>
      <c r="B1888" s="492"/>
      <c r="C1888" s="492"/>
      <c r="D1888" s="492"/>
      <c r="E1888" s="492"/>
      <c r="F1888" s="492"/>
      <c r="G1888" s="492"/>
      <c r="H1888" s="492"/>
      <c r="I1888" s="492"/>
      <c r="J1888" s="492"/>
      <c r="K1888" s="492"/>
      <c r="L1888" s="492"/>
      <c r="M1888" s="492"/>
      <c r="N1888" s="492"/>
      <c r="O1888" s="492"/>
      <c r="P1888" s="492"/>
    </row>
    <row r="1889" spans="1:16" x14ac:dyDescent="0.3">
      <c r="A1889" s="492"/>
      <c r="B1889" s="492"/>
      <c r="C1889" s="492"/>
      <c r="D1889" s="492"/>
      <c r="E1889" s="492"/>
      <c r="F1889" s="492"/>
      <c r="G1889" s="492"/>
      <c r="H1889" s="492"/>
      <c r="I1889" s="492"/>
      <c r="J1889" s="492"/>
      <c r="K1889" s="492"/>
      <c r="L1889" s="492"/>
      <c r="M1889" s="492"/>
      <c r="N1889" s="492"/>
      <c r="O1889" s="492"/>
      <c r="P1889" s="492"/>
    </row>
    <row r="1890" spans="1:16" x14ac:dyDescent="0.3">
      <c r="A1890" s="492"/>
      <c r="B1890" s="492"/>
      <c r="C1890" s="492"/>
      <c r="D1890" s="492"/>
      <c r="E1890" s="492"/>
      <c r="F1890" s="492"/>
      <c r="G1890" s="492"/>
      <c r="H1890" s="492"/>
      <c r="I1890" s="492"/>
      <c r="J1890" s="492"/>
      <c r="K1890" s="492"/>
      <c r="L1890" s="492"/>
      <c r="M1890" s="492"/>
      <c r="N1890" s="492"/>
      <c r="O1890" s="492"/>
      <c r="P1890" s="492"/>
    </row>
    <row r="1891" spans="1:16" x14ac:dyDescent="0.3">
      <c r="A1891" s="492"/>
      <c r="B1891" s="492"/>
      <c r="C1891" s="492"/>
      <c r="D1891" s="492"/>
      <c r="E1891" s="492"/>
      <c r="F1891" s="492"/>
      <c r="G1891" s="492"/>
      <c r="H1891" s="492"/>
      <c r="I1891" s="492"/>
      <c r="J1891" s="492"/>
      <c r="K1891" s="492"/>
      <c r="L1891" s="492"/>
      <c r="M1891" s="492"/>
      <c r="N1891" s="492"/>
      <c r="O1891" s="492"/>
      <c r="P1891" s="492"/>
    </row>
    <row r="1892" spans="1:16" x14ac:dyDescent="0.3">
      <c r="A1892" s="492"/>
      <c r="B1892" s="492"/>
      <c r="C1892" s="492"/>
      <c r="D1892" s="492"/>
      <c r="E1892" s="492"/>
      <c r="F1892" s="492"/>
      <c r="G1892" s="492"/>
      <c r="H1892" s="492"/>
      <c r="I1892" s="492"/>
      <c r="J1892" s="492"/>
      <c r="K1892" s="492"/>
      <c r="L1892" s="492"/>
      <c r="M1892" s="492"/>
      <c r="N1892" s="492"/>
      <c r="O1892" s="492"/>
      <c r="P1892" s="492"/>
    </row>
    <row r="1893" spans="1:16" x14ac:dyDescent="0.3">
      <c r="A1893" s="492"/>
      <c r="B1893" s="492"/>
      <c r="C1893" s="492"/>
      <c r="D1893" s="492"/>
      <c r="E1893" s="492"/>
      <c r="F1893" s="492"/>
      <c r="G1893" s="492"/>
      <c r="H1893" s="492"/>
      <c r="I1893" s="492"/>
      <c r="J1893" s="492"/>
      <c r="K1893" s="492"/>
      <c r="L1893" s="492"/>
      <c r="M1893" s="492"/>
      <c r="N1893" s="492"/>
      <c r="O1893" s="492"/>
      <c r="P1893" s="492"/>
    </row>
    <row r="1894" spans="1:16" x14ac:dyDescent="0.3">
      <c r="A1894" s="492"/>
      <c r="B1894" s="492"/>
      <c r="C1894" s="492"/>
      <c r="D1894" s="492"/>
      <c r="E1894" s="492"/>
      <c r="F1894" s="492"/>
      <c r="G1894" s="492"/>
      <c r="H1894" s="492"/>
      <c r="I1894" s="492"/>
      <c r="J1894" s="492"/>
      <c r="K1894" s="492"/>
      <c r="L1894" s="492"/>
      <c r="M1894" s="492"/>
      <c r="N1894" s="492"/>
      <c r="O1894" s="492"/>
      <c r="P1894" s="492"/>
    </row>
    <row r="1895" spans="1:16" x14ac:dyDescent="0.3">
      <c r="A1895" s="492"/>
      <c r="B1895" s="492"/>
      <c r="C1895" s="492"/>
      <c r="D1895" s="492"/>
      <c r="E1895" s="492"/>
      <c r="F1895" s="492"/>
      <c r="G1895" s="492"/>
      <c r="H1895" s="492"/>
      <c r="I1895" s="492"/>
      <c r="J1895" s="492"/>
      <c r="K1895" s="492"/>
      <c r="L1895" s="492"/>
      <c r="M1895" s="492"/>
      <c r="N1895" s="492"/>
      <c r="O1895" s="492"/>
      <c r="P1895" s="492"/>
    </row>
    <row r="1896" spans="1:16" x14ac:dyDescent="0.3">
      <c r="A1896" s="492"/>
      <c r="B1896" s="492"/>
      <c r="C1896" s="492"/>
      <c r="D1896" s="492"/>
      <c r="E1896" s="492"/>
      <c r="F1896" s="492"/>
      <c r="G1896" s="492"/>
      <c r="H1896" s="492"/>
      <c r="I1896" s="492"/>
      <c r="J1896" s="492"/>
      <c r="K1896" s="492"/>
      <c r="L1896" s="492"/>
      <c r="M1896" s="492"/>
      <c r="N1896" s="492"/>
      <c r="O1896" s="492"/>
      <c r="P1896" s="492"/>
    </row>
    <row r="1897" spans="1:16" x14ac:dyDescent="0.3">
      <c r="A1897" s="492"/>
      <c r="B1897" s="492"/>
      <c r="C1897" s="492"/>
      <c r="D1897" s="492"/>
      <c r="E1897" s="492"/>
      <c r="F1897" s="492"/>
      <c r="G1897" s="492"/>
      <c r="H1897" s="492"/>
      <c r="I1897" s="492"/>
      <c r="J1897" s="492"/>
      <c r="K1897" s="492"/>
      <c r="L1897" s="492"/>
      <c r="M1897" s="492"/>
      <c r="N1897" s="492"/>
      <c r="O1897" s="492"/>
      <c r="P1897" s="492"/>
    </row>
    <row r="1898" spans="1:16" x14ac:dyDescent="0.3">
      <c r="A1898" s="492"/>
      <c r="B1898" s="492"/>
      <c r="C1898" s="492"/>
      <c r="D1898" s="492"/>
      <c r="E1898" s="492"/>
      <c r="F1898" s="492"/>
      <c r="G1898" s="492"/>
      <c r="H1898" s="492"/>
      <c r="I1898" s="492"/>
      <c r="J1898" s="492"/>
      <c r="K1898" s="492"/>
      <c r="L1898" s="492"/>
      <c r="M1898" s="492"/>
      <c r="N1898" s="492"/>
      <c r="O1898" s="492"/>
      <c r="P1898" s="492"/>
    </row>
    <row r="1899" spans="1:16" x14ac:dyDescent="0.3">
      <c r="A1899" s="492"/>
      <c r="B1899" s="492"/>
      <c r="C1899" s="492"/>
      <c r="D1899" s="492"/>
      <c r="E1899" s="492"/>
      <c r="F1899" s="492"/>
      <c r="G1899" s="492"/>
      <c r="H1899" s="492"/>
      <c r="I1899" s="492"/>
      <c r="J1899" s="492"/>
      <c r="K1899" s="492"/>
      <c r="L1899" s="492"/>
      <c r="M1899" s="492"/>
      <c r="N1899" s="492"/>
      <c r="O1899" s="492"/>
      <c r="P1899" s="492"/>
    </row>
    <row r="1900" spans="1:16" x14ac:dyDescent="0.3">
      <c r="A1900" s="492"/>
      <c r="B1900" s="492"/>
      <c r="C1900" s="492"/>
      <c r="D1900" s="492"/>
      <c r="E1900" s="492"/>
      <c r="F1900" s="492"/>
      <c r="G1900" s="492"/>
      <c r="H1900" s="492"/>
      <c r="I1900" s="492"/>
      <c r="J1900" s="492"/>
      <c r="K1900" s="492"/>
      <c r="L1900" s="492"/>
      <c r="M1900" s="492"/>
      <c r="N1900" s="492"/>
      <c r="O1900" s="492"/>
      <c r="P1900" s="492"/>
    </row>
    <row r="1901" spans="1:16" x14ac:dyDescent="0.3">
      <c r="A1901" s="492"/>
      <c r="B1901" s="492"/>
      <c r="C1901" s="492"/>
      <c r="D1901" s="492"/>
      <c r="E1901" s="492"/>
      <c r="F1901" s="492"/>
      <c r="G1901" s="492"/>
      <c r="H1901" s="492"/>
      <c r="I1901" s="492"/>
      <c r="J1901" s="492"/>
      <c r="K1901" s="492"/>
      <c r="L1901" s="492"/>
      <c r="M1901" s="492"/>
      <c r="N1901" s="492"/>
      <c r="O1901" s="492"/>
      <c r="P1901" s="492"/>
    </row>
    <row r="1902" spans="1:16" x14ac:dyDescent="0.3">
      <c r="A1902" s="492"/>
      <c r="B1902" s="492"/>
      <c r="C1902" s="492"/>
      <c r="D1902" s="492"/>
      <c r="E1902" s="492"/>
      <c r="F1902" s="492"/>
      <c r="G1902" s="492"/>
      <c r="H1902" s="492"/>
      <c r="I1902" s="492"/>
      <c r="J1902" s="492"/>
      <c r="K1902" s="492"/>
      <c r="L1902" s="492"/>
      <c r="M1902" s="492"/>
      <c r="N1902" s="492"/>
      <c r="O1902" s="492"/>
      <c r="P1902" s="492"/>
    </row>
    <row r="1903" spans="1:16" x14ac:dyDescent="0.3">
      <c r="A1903" s="492"/>
      <c r="B1903" s="492"/>
      <c r="C1903" s="492"/>
      <c r="D1903" s="492"/>
      <c r="E1903" s="492"/>
      <c r="F1903" s="492"/>
      <c r="G1903" s="492"/>
      <c r="H1903" s="492"/>
      <c r="I1903" s="492"/>
      <c r="J1903" s="492"/>
      <c r="K1903" s="492"/>
      <c r="L1903" s="492"/>
      <c r="M1903" s="492"/>
      <c r="N1903" s="492"/>
      <c r="O1903" s="492"/>
      <c r="P1903" s="492"/>
    </row>
    <row r="1904" spans="1:16" x14ac:dyDescent="0.3">
      <c r="A1904" s="492"/>
      <c r="B1904" s="492"/>
      <c r="C1904" s="492"/>
      <c r="D1904" s="492"/>
      <c r="E1904" s="492"/>
      <c r="F1904" s="492"/>
      <c r="G1904" s="492"/>
      <c r="H1904" s="492"/>
      <c r="I1904" s="492"/>
      <c r="J1904" s="492"/>
      <c r="K1904" s="492"/>
      <c r="L1904" s="492"/>
      <c r="M1904" s="492"/>
      <c r="N1904" s="492"/>
      <c r="O1904" s="492"/>
      <c r="P1904" s="492"/>
    </row>
    <row r="1905" spans="1:16" x14ac:dyDescent="0.3">
      <c r="A1905" s="492"/>
      <c r="B1905" s="492"/>
      <c r="C1905" s="492"/>
      <c r="D1905" s="492"/>
      <c r="E1905" s="492"/>
      <c r="F1905" s="492"/>
      <c r="G1905" s="492"/>
      <c r="H1905" s="492"/>
      <c r="I1905" s="492"/>
      <c r="J1905" s="492"/>
      <c r="K1905" s="492"/>
      <c r="L1905" s="492"/>
      <c r="M1905" s="492"/>
      <c r="N1905" s="492"/>
      <c r="O1905" s="492"/>
      <c r="P1905" s="492"/>
    </row>
    <row r="1906" spans="1:16" x14ac:dyDescent="0.3">
      <c r="A1906" s="492"/>
      <c r="B1906" s="492"/>
      <c r="C1906" s="492"/>
      <c r="D1906" s="492"/>
      <c r="E1906" s="492"/>
      <c r="F1906" s="492"/>
      <c r="G1906" s="492"/>
      <c r="H1906" s="492"/>
      <c r="I1906" s="492"/>
      <c r="J1906" s="492"/>
      <c r="K1906" s="492"/>
      <c r="L1906" s="492"/>
      <c r="M1906" s="492"/>
      <c r="N1906" s="492"/>
      <c r="O1906" s="492"/>
      <c r="P1906" s="492"/>
    </row>
    <row r="1907" spans="1:16" x14ac:dyDescent="0.3">
      <c r="A1907" s="492"/>
      <c r="B1907" s="492"/>
      <c r="C1907" s="492"/>
      <c r="D1907" s="492"/>
      <c r="E1907" s="492"/>
      <c r="F1907" s="492"/>
      <c r="G1907" s="492"/>
      <c r="H1907" s="492"/>
      <c r="I1907" s="492"/>
      <c r="J1907" s="492"/>
      <c r="K1907" s="492"/>
      <c r="L1907" s="492"/>
      <c r="M1907" s="492"/>
      <c r="N1907" s="492"/>
      <c r="O1907" s="492"/>
      <c r="P1907" s="492"/>
    </row>
    <row r="1908" spans="1:16" x14ac:dyDescent="0.3">
      <c r="A1908" s="492"/>
      <c r="B1908" s="492"/>
      <c r="C1908" s="492"/>
      <c r="D1908" s="492"/>
      <c r="E1908" s="492"/>
      <c r="F1908" s="492"/>
      <c r="G1908" s="492"/>
      <c r="H1908" s="492"/>
      <c r="I1908" s="492"/>
      <c r="J1908" s="492"/>
      <c r="K1908" s="492"/>
      <c r="L1908" s="492"/>
      <c r="M1908" s="492"/>
      <c r="N1908" s="492"/>
      <c r="O1908" s="492"/>
      <c r="P1908" s="492"/>
    </row>
    <row r="1909" spans="1:16" x14ac:dyDescent="0.3">
      <c r="A1909" s="492"/>
      <c r="B1909" s="492"/>
      <c r="C1909" s="492"/>
      <c r="D1909" s="492"/>
      <c r="E1909" s="492"/>
      <c r="F1909" s="492"/>
      <c r="G1909" s="492"/>
      <c r="H1909" s="492"/>
      <c r="I1909" s="492"/>
      <c r="J1909" s="492"/>
      <c r="K1909" s="492"/>
      <c r="L1909" s="492"/>
      <c r="M1909" s="492"/>
      <c r="N1909" s="492"/>
      <c r="O1909" s="492"/>
      <c r="P1909" s="492"/>
    </row>
    <row r="1910" spans="1:16" x14ac:dyDescent="0.3">
      <c r="A1910" s="492"/>
      <c r="B1910" s="492"/>
      <c r="C1910" s="492"/>
      <c r="D1910" s="492"/>
      <c r="E1910" s="492"/>
      <c r="F1910" s="492"/>
      <c r="G1910" s="492"/>
      <c r="H1910" s="492"/>
      <c r="I1910" s="492"/>
      <c r="J1910" s="492"/>
      <c r="K1910" s="492"/>
      <c r="L1910" s="492"/>
      <c r="M1910" s="492"/>
      <c r="N1910" s="492"/>
      <c r="O1910" s="492"/>
      <c r="P1910" s="492"/>
    </row>
    <row r="1911" spans="1:16" x14ac:dyDescent="0.3">
      <c r="A1911" s="492"/>
      <c r="B1911" s="492"/>
      <c r="C1911" s="492"/>
      <c r="D1911" s="492"/>
      <c r="E1911" s="492"/>
      <c r="F1911" s="492"/>
      <c r="G1911" s="492"/>
      <c r="H1911" s="492"/>
      <c r="I1911" s="492"/>
      <c r="J1911" s="492"/>
      <c r="K1911" s="492"/>
      <c r="L1911" s="492"/>
      <c r="M1911" s="492"/>
      <c r="N1911" s="492"/>
      <c r="O1911" s="492"/>
      <c r="P1911" s="492"/>
    </row>
    <row r="1912" spans="1:16" x14ac:dyDescent="0.3">
      <c r="A1912" s="492"/>
      <c r="B1912" s="492"/>
      <c r="C1912" s="492"/>
      <c r="D1912" s="492"/>
      <c r="E1912" s="492"/>
      <c r="F1912" s="492"/>
      <c r="G1912" s="492"/>
      <c r="H1912" s="492"/>
      <c r="I1912" s="492"/>
      <c r="J1912" s="492"/>
      <c r="K1912" s="492"/>
      <c r="L1912" s="492"/>
      <c r="M1912" s="492"/>
      <c r="N1912" s="492"/>
      <c r="O1912" s="492"/>
      <c r="P1912" s="492"/>
    </row>
    <row r="1913" spans="1:16" x14ac:dyDescent="0.3">
      <c r="A1913" s="492"/>
      <c r="B1913" s="492"/>
      <c r="C1913" s="492"/>
      <c r="D1913" s="492"/>
      <c r="E1913" s="492"/>
      <c r="F1913" s="492"/>
      <c r="G1913" s="492"/>
      <c r="H1913" s="492"/>
      <c r="I1913" s="492"/>
      <c r="J1913" s="492"/>
      <c r="K1913" s="492"/>
      <c r="L1913" s="492"/>
      <c r="M1913" s="492"/>
      <c r="N1913" s="492"/>
      <c r="O1913" s="492"/>
      <c r="P1913" s="492"/>
    </row>
    <row r="1914" spans="1:16" x14ac:dyDescent="0.3">
      <c r="A1914" s="492"/>
      <c r="B1914" s="492"/>
      <c r="C1914" s="492"/>
      <c r="D1914" s="492"/>
      <c r="E1914" s="492"/>
      <c r="F1914" s="492"/>
      <c r="G1914" s="492"/>
      <c r="H1914" s="492"/>
      <c r="I1914" s="492"/>
      <c r="J1914" s="492"/>
      <c r="K1914" s="492"/>
      <c r="L1914" s="492"/>
      <c r="M1914" s="492"/>
      <c r="N1914" s="492"/>
      <c r="O1914" s="492"/>
      <c r="P1914" s="492"/>
    </row>
    <row r="1915" spans="1:16" x14ac:dyDescent="0.3">
      <c r="A1915" s="492"/>
      <c r="B1915" s="492"/>
      <c r="C1915" s="492"/>
      <c r="D1915" s="492"/>
      <c r="E1915" s="492"/>
      <c r="F1915" s="492"/>
      <c r="G1915" s="492"/>
      <c r="H1915" s="492"/>
      <c r="I1915" s="492"/>
      <c r="J1915" s="492"/>
      <c r="K1915" s="492"/>
      <c r="L1915" s="492"/>
      <c r="M1915" s="492"/>
      <c r="N1915" s="492"/>
      <c r="O1915" s="492"/>
      <c r="P1915" s="492"/>
    </row>
    <row r="1916" spans="1:16" x14ac:dyDescent="0.3">
      <c r="A1916" s="492"/>
      <c r="B1916" s="492"/>
      <c r="C1916" s="492"/>
      <c r="D1916" s="492"/>
      <c r="E1916" s="492"/>
      <c r="F1916" s="492"/>
      <c r="G1916" s="492"/>
      <c r="H1916" s="492"/>
      <c r="I1916" s="492"/>
      <c r="J1916" s="492"/>
      <c r="K1916" s="492"/>
      <c r="L1916" s="492"/>
      <c r="M1916" s="492"/>
      <c r="N1916" s="492"/>
      <c r="O1916" s="492"/>
      <c r="P1916" s="492"/>
    </row>
    <row r="1917" spans="1:16" x14ac:dyDescent="0.3">
      <c r="A1917" s="492"/>
      <c r="B1917" s="492"/>
      <c r="C1917" s="492"/>
      <c r="D1917" s="492"/>
      <c r="E1917" s="492"/>
      <c r="F1917" s="492"/>
      <c r="G1917" s="492"/>
      <c r="H1917" s="492"/>
      <c r="I1917" s="492"/>
      <c r="J1917" s="492"/>
      <c r="K1917" s="492"/>
      <c r="L1917" s="492"/>
      <c r="M1917" s="492"/>
      <c r="N1917" s="492"/>
      <c r="O1917" s="492"/>
      <c r="P1917" s="492"/>
    </row>
    <row r="1918" spans="1:16" x14ac:dyDescent="0.3">
      <c r="A1918" s="492"/>
      <c r="B1918" s="492"/>
      <c r="C1918" s="492"/>
      <c r="D1918" s="492"/>
      <c r="E1918" s="492"/>
      <c r="F1918" s="492"/>
      <c r="G1918" s="492"/>
      <c r="H1918" s="492"/>
      <c r="I1918" s="492"/>
      <c r="J1918" s="492"/>
      <c r="K1918" s="492"/>
      <c r="L1918" s="492"/>
      <c r="M1918" s="492"/>
      <c r="N1918" s="492"/>
      <c r="O1918" s="492"/>
      <c r="P1918" s="492"/>
    </row>
    <row r="1919" spans="1:16" x14ac:dyDescent="0.3">
      <c r="A1919" s="492"/>
      <c r="B1919" s="492"/>
      <c r="C1919" s="492"/>
      <c r="D1919" s="492"/>
      <c r="E1919" s="492"/>
      <c r="F1919" s="492"/>
      <c r="G1919" s="492"/>
      <c r="H1919" s="492"/>
      <c r="I1919" s="492"/>
      <c r="J1919" s="492"/>
      <c r="K1919" s="492"/>
      <c r="L1919" s="492"/>
      <c r="M1919" s="492"/>
      <c r="N1919" s="492"/>
      <c r="O1919" s="492"/>
      <c r="P1919" s="492"/>
    </row>
    <row r="1920" spans="1:16" x14ac:dyDescent="0.3">
      <c r="A1920" s="492"/>
      <c r="B1920" s="492"/>
      <c r="C1920" s="492"/>
      <c r="D1920" s="492"/>
      <c r="E1920" s="492"/>
      <c r="F1920" s="492"/>
      <c r="G1920" s="492"/>
      <c r="H1920" s="492"/>
      <c r="I1920" s="492"/>
      <c r="J1920" s="492"/>
      <c r="K1920" s="492"/>
      <c r="L1920" s="492"/>
      <c r="M1920" s="492"/>
      <c r="N1920" s="492"/>
      <c r="O1920" s="492"/>
      <c r="P1920" s="492"/>
    </row>
    <row r="1921" spans="1:16" x14ac:dyDescent="0.3">
      <c r="A1921" s="376"/>
      <c r="B1921" s="372"/>
      <c r="C1921" s="372"/>
      <c r="D1921" s="372"/>
      <c r="E1921" s="372"/>
      <c r="F1921" s="343"/>
      <c r="G1921" s="343"/>
      <c r="H1921" s="343"/>
      <c r="I1921" s="343"/>
      <c r="J1921" s="343"/>
      <c r="K1921" s="343"/>
      <c r="L1921" s="343"/>
      <c r="M1921" s="343"/>
      <c r="N1921" s="343"/>
      <c r="O1921" s="382"/>
      <c r="P1921" s="343"/>
    </row>
    <row r="1922" spans="1:16" x14ac:dyDescent="0.3">
      <c r="A1922" s="376"/>
      <c r="B1922" s="372"/>
      <c r="C1922" s="372"/>
      <c r="D1922" s="372"/>
      <c r="E1922" s="372"/>
      <c r="F1922" s="343"/>
      <c r="G1922" s="343"/>
      <c r="H1922" s="343"/>
      <c r="I1922" s="343"/>
      <c r="J1922" s="343"/>
      <c r="K1922" s="343"/>
      <c r="L1922" s="343"/>
      <c r="M1922" s="343"/>
      <c r="N1922" s="343"/>
      <c r="O1922" s="382"/>
      <c r="P1922" s="343"/>
    </row>
    <row r="1923" spans="1:16" x14ac:dyDescent="0.3">
      <c r="A1923" s="376"/>
      <c r="B1923" s="372"/>
      <c r="C1923" s="372"/>
      <c r="D1923" s="372"/>
      <c r="E1923" s="372"/>
      <c r="F1923" s="343"/>
      <c r="G1923" s="343"/>
      <c r="H1923" s="343"/>
      <c r="I1923" s="343"/>
      <c r="J1923" s="343"/>
      <c r="K1923" s="343"/>
      <c r="L1923" s="343"/>
      <c r="M1923" s="343"/>
      <c r="N1923" s="343"/>
      <c r="O1923" s="382"/>
      <c r="P1923" s="343"/>
    </row>
    <row r="1924" spans="1:16" x14ac:dyDescent="0.3">
      <c r="A1924" s="376"/>
      <c r="B1924" s="372"/>
      <c r="C1924" s="372"/>
      <c r="D1924" s="372"/>
      <c r="E1924" s="372"/>
      <c r="F1924" s="343"/>
      <c r="G1924" s="343"/>
      <c r="H1924" s="343"/>
      <c r="I1924" s="343"/>
      <c r="J1924" s="343"/>
      <c r="K1924" s="343"/>
      <c r="L1924" s="343"/>
      <c r="M1924" s="343"/>
      <c r="N1924" s="343"/>
      <c r="O1924" s="382"/>
      <c r="P1924" s="343"/>
    </row>
    <row r="1925" spans="1:16" x14ac:dyDescent="0.3">
      <c r="A1925" s="376"/>
      <c r="B1925" s="372"/>
      <c r="C1925" s="372"/>
      <c r="D1925" s="372"/>
      <c r="E1925" s="372"/>
      <c r="F1925" s="343"/>
      <c r="G1925" s="343"/>
      <c r="H1925" s="343"/>
      <c r="I1925" s="343"/>
      <c r="J1925" s="343"/>
      <c r="K1925" s="343"/>
      <c r="L1925" s="343"/>
      <c r="M1925" s="343"/>
      <c r="N1925" s="343"/>
      <c r="O1925" s="382"/>
      <c r="P1925" s="343"/>
    </row>
    <row r="1926" spans="1:16" x14ac:dyDescent="0.3">
      <c r="A1926" s="376"/>
      <c r="B1926" s="372"/>
      <c r="C1926" s="372"/>
      <c r="D1926" s="372"/>
      <c r="E1926" s="372"/>
      <c r="F1926" s="343"/>
      <c r="G1926" s="343"/>
      <c r="H1926" s="343"/>
      <c r="I1926" s="343"/>
      <c r="J1926" s="343"/>
      <c r="K1926" s="343"/>
      <c r="L1926" s="343"/>
      <c r="M1926" s="343"/>
      <c r="N1926" s="343"/>
      <c r="O1926" s="382"/>
      <c r="P1926" s="343"/>
    </row>
    <row r="1927" spans="1:16" x14ac:dyDescent="0.3">
      <c r="A1927" s="376"/>
      <c r="B1927" s="372"/>
      <c r="C1927" s="372"/>
      <c r="D1927" s="372"/>
      <c r="E1927" s="372"/>
      <c r="F1927" s="343"/>
      <c r="G1927" s="343"/>
      <c r="H1927" s="343"/>
      <c r="I1927" s="343"/>
      <c r="J1927" s="343"/>
      <c r="K1927" s="343"/>
      <c r="L1927" s="343"/>
      <c r="M1927" s="343"/>
      <c r="N1927" s="343"/>
      <c r="O1927" s="382"/>
      <c r="P1927" s="343"/>
    </row>
    <row r="1928" spans="1:16" x14ac:dyDescent="0.3">
      <c r="A1928" s="376"/>
      <c r="B1928" s="372"/>
      <c r="C1928" s="372"/>
      <c r="D1928" s="372"/>
      <c r="E1928" s="372"/>
      <c r="F1928" s="343"/>
      <c r="G1928" s="343"/>
      <c r="H1928" s="343"/>
      <c r="I1928" s="343"/>
      <c r="J1928" s="343"/>
      <c r="K1928" s="343"/>
      <c r="L1928" s="343"/>
      <c r="M1928" s="343"/>
      <c r="N1928" s="343"/>
      <c r="O1928" s="382"/>
      <c r="P1928" s="343"/>
    </row>
    <row r="1929" spans="1:16" x14ac:dyDescent="0.3">
      <c r="A1929" s="376"/>
      <c r="B1929" s="372"/>
      <c r="C1929" s="372"/>
      <c r="D1929" s="372"/>
      <c r="E1929" s="372"/>
      <c r="F1929" s="343"/>
      <c r="G1929" s="343"/>
      <c r="H1929" s="343"/>
      <c r="I1929" s="343"/>
      <c r="J1929" s="343"/>
      <c r="K1929" s="343"/>
      <c r="L1929" s="343"/>
      <c r="M1929" s="343"/>
      <c r="N1929" s="343"/>
      <c r="O1929" s="382"/>
      <c r="P1929" s="343"/>
    </row>
    <row r="1930" spans="1:16" x14ac:dyDescent="0.3">
      <c r="A1930" s="376"/>
      <c r="B1930" s="372"/>
      <c r="C1930" s="372"/>
      <c r="D1930" s="372"/>
      <c r="E1930" s="372"/>
      <c r="F1930" s="343"/>
      <c r="G1930" s="343"/>
      <c r="H1930" s="343"/>
      <c r="I1930" s="343"/>
      <c r="J1930" s="343"/>
      <c r="K1930" s="343"/>
      <c r="L1930" s="343"/>
      <c r="M1930" s="343"/>
      <c r="N1930" s="343"/>
      <c r="O1930" s="382"/>
      <c r="P1930" s="343"/>
    </row>
    <row r="1931" spans="1:16" x14ac:dyDescent="0.3">
      <c r="A1931" s="376"/>
      <c r="B1931" s="372"/>
      <c r="C1931" s="372"/>
      <c r="D1931" s="372"/>
      <c r="E1931" s="372"/>
      <c r="F1931" s="343"/>
      <c r="G1931" s="343"/>
      <c r="H1931" s="343"/>
      <c r="I1931" s="343"/>
      <c r="J1931" s="343"/>
      <c r="K1931" s="343"/>
      <c r="L1931" s="343"/>
      <c r="M1931" s="343"/>
      <c r="N1931" s="343"/>
      <c r="O1931" s="382"/>
      <c r="P1931" s="343"/>
    </row>
    <row r="1932" spans="1:16" x14ac:dyDescent="0.3">
      <c r="A1932" s="376"/>
      <c r="B1932" s="372"/>
      <c r="C1932" s="372"/>
      <c r="D1932" s="372"/>
      <c r="E1932" s="372"/>
      <c r="F1932" s="343"/>
      <c r="G1932" s="343"/>
      <c r="H1932" s="343"/>
      <c r="I1932" s="343"/>
      <c r="J1932" s="343"/>
      <c r="K1932" s="343"/>
      <c r="L1932" s="343"/>
      <c r="M1932" s="343"/>
      <c r="N1932" s="343"/>
      <c r="O1932" s="382"/>
      <c r="P1932" s="343"/>
    </row>
    <row r="1933" spans="1:16" x14ac:dyDescent="0.3">
      <c r="A1933" s="376"/>
      <c r="B1933" s="372"/>
      <c r="C1933" s="372"/>
      <c r="D1933" s="372"/>
      <c r="E1933" s="372"/>
      <c r="F1933" s="343"/>
      <c r="G1933" s="343"/>
      <c r="H1933" s="343"/>
      <c r="I1933" s="343"/>
      <c r="J1933" s="343"/>
      <c r="K1933" s="343"/>
      <c r="L1933" s="343"/>
      <c r="M1933" s="343"/>
      <c r="N1933" s="343"/>
      <c r="O1933" s="382"/>
      <c r="P1933" s="343"/>
    </row>
    <row r="1934" spans="1:16" x14ac:dyDescent="0.3">
      <c r="A1934" s="376"/>
      <c r="B1934" s="372"/>
      <c r="C1934" s="372"/>
      <c r="D1934" s="372"/>
      <c r="E1934" s="372"/>
      <c r="F1934" s="343"/>
      <c r="G1934" s="343"/>
      <c r="H1934" s="343"/>
      <c r="I1934" s="343"/>
      <c r="J1934" s="343"/>
      <c r="K1934" s="343"/>
      <c r="L1934" s="343"/>
      <c r="M1934" s="343"/>
      <c r="N1934" s="343"/>
      <c r="O1934" s="382"/>
      <c r="P1934" s="343"/>
    </row>
    <row r="1935" spans="1:16" x14ac:dyDescent="0.3">
      <c r="A1935" s="376"/>
      <c r="B1935" s="372"/>
      <c r="C1935" s="372"/>
      <c r="D1935" s="372"/>
      <c r="E1935" s="372"/>
      <c r="F1935" s="343"/>
      <c r="G1935" s="343"/>
      <c r="H1935" s="343"/>
      <c r="I1935" s="343"/>
      <c r="J1935" s="343"/>
      <c r="K1935" s="343"/>
      <c r="L1935" s="343"/>
      <c r="M1935" s="343"/>
      <c r="N1935" s="343"/>
      <c r="O1935" s="382"/>
      <c r="P1935" s="343"/>
    </row>
    <row r="1936" spans="1:16" x14ac:dyDescent="0.3">
      <c r="A1936" s="376"/>
      <c r="B1936" s="372"/>
      <c r="C1936" s="372"/>
      <c r="D1936" s="372"/>
      <c r="E1936" s="372"/>
      <c r="F1936" s="343"/>
      <c r="G1936" s="343"/>
      <c r="H1936" s="343"/>
      <c r="I1936" s="343"/>
      <c r="J1936" s="343"/>
      <c r="K1936" s="343"/>
      <c r="L1936" s="343"/>
      <c r="M1936" s="343"/>
      <c r="N1936" s="343"/>
      <c r="O1936" s="382"/>
      <c r="P1936" s="343"/>
    </row>
    <row r="1937" spans="1:16" x14ac:dyDescent="0.3">
      <c r="A1937" s="376"/>
      <c r="B1937" s="372"/>
      <c r="C1937" s="372"/>
      <c r="D1937" s="372"/>
      <c r="E1937" s="372"/>
      <c r="F1937" s="343"/>
      <c r="G1937" s="343"/>
      <c r="H1937" s="343"/>
      <c r="I1937" s="343"/>
      <c r="J1937" s="343"/>
      <c r="K1937" s="343"/>
      <c r="L1937" s="343"/>
      <c r="M1937" s="343"/>
      <c r="N1937" s="343"/>
      <c r="O1937" s="382"/>
      <c r="P1937" s="343"/>
    </row>
    <row r="1938" spans="1:16" x14ac:dyDescent="0.3">
      <c r="A1938" s="376"/>
      <c r="B1938" s="372"/>
      <c r="C1938" s="372"/>
      <c r="D1938" s="372"/>
      <c r="E1938" s="372"/>
      <c r="F1938" s="343"/>
      <c r="G1938" s="343"/>
      <c r="H1938" s="343"/>
      <c r="I1938" s="343"/>
      <c r="J1938" s="343"/>
      <c r="K1938" s="343"/>
      <c r="L1938" s="343"/>
      <c r="M1938" s="343"/>
      <c r="N1938" s="343"/>
      <c r="O1938" s="382"/>
      <c r="P1938" s="343"/>
    </row>
    <row r="1939" spans="1:16" x14ac:dyDescent="0.3">
      <c r="A1939" s="376"/>
      <c r="B1939" s="372"/>
      <c r="C1939" s="372"/>
      <c r="D1939" s="372"/>
      <c r="E1939" s="372"/>
      <c r="F1939" s="343"/>
      <c r="G1939" s="343"/>
      <c r="H1939" s="343"/>
      <c r="I1939" s="343"/>
      <c r="J1939" s="343"/>
      <c r="K1939" s="343"/>
      <c r="L1939" s="343"/>
      <c r="M1939" s="343"/>
      <c r="N1939" s="343"/>
      <c r="O1939" s="382"/>
      <c r="P1939" s="343"/>
    </row>
    <row r="1940" spans="1:16" x14ac:dyDescent="0.3">
      <c r="A1940" s="376"/>
      <c r="B1940" s="372"/>
      <c r="C1940" s="372"/>
      <c r="D1940" s="372"/>
      <c r="E1940" s="372"/>
      <c r="F1940" s="343"/>
      <c r="G1940" s="343"/>
      <c r="H1940" s="343"/>
      <c r="I1940" s="343"/>
      <c r="J1940" s="343"/>
      <c r="K1940" s="343"/>
      <c r="L1940" s="343"/>
      <c r="M1940" s="343"/>
      <c r="N1940" s="343"/>
      <c r="O1940" s="382"/>
      <c r="P1940" s="343"/>
    </row>
    <row r="1941" spans="1:16" x14ac:dyDescent="0.3">
      <c r="A1941" s="376"/>
      <c r="B1941" s="372"/>
      <c r="C1941" s="372"/>
      <c r="D1941" s="372"/>
      <c r="E1941" s="372"/>
      <c r="F1941" s="343"/>
      <c r="G1941" s="343"/>
      <c r="H1941" s="343"/>
      <c r="I1941" s="343"/>
      <c r="J1941" s="343"/>
      <c r="K1941" s="343"/>
      <c r="L1941" s="343"/>
      <c r="M1941" s="343"/>
      <c r="N1941" s="343"/>
      <c r="O1941" s="382"/>
      <c r="P1941" s="343"/>
    </row>
    <row r="1942" spans="1:16" x14ac:dyDescent="0.3">
      <c r="A1942" s="376"/>
      <c r="B1942" s="372"/>
      <c r="C1942" s="372"/>
      <c r="D1942" s="372"/>
      <c r="E1942" s="372"/>
      <c r="F1942" s="343"/>
      <c r="G1942" s="343"/>
      <c r="H1942" s="343"/>
      <c r="I1942" s="343"/>
      <c r="J1942" s="343"/>
      <c r="K1942" s="343"/>
      <c r="L1942" s="343"/>
      <c r="M1942" s="343"/>
      <c r="N1942" s="343"/>
      <c r="O1942" s="382"/>
      <c r="P1942" s="343"/>
    </row>
    <row r="1943" spans="1:16" x14ac:dyDescent="0.3">
      <c r="A1943" s="376"/>
      <c r="B1943" s="372"/>
      <c r="C1943" s="372"/>
      <c r="D1943" s="372"/>
      <c r="E1943" s="372"/>
      <c r="F1943" s="343"/>
      <c r="G1943" s="343"/>
      <c r="H1943" s="343"/>
      <c r="I1943" s="343"/>
      <c r="J1943" s="343"/>
      <c r="K1943" s="343"/>
      <c r="L1943" s="343"/>
      <c r="M1943" s="343"/>
      <c r="N1943" s="343"/>
      <c r="O1943" s="382"/>
      <c r="P1943" s="343"/>
    </row>
    <row r="1944" spans="1:16" x14ac:dyDescent="0.3">
      <c r="A1944" s="376"/>
      <c r="B1944" s="372"/>
      <c r="C1944" s="372"/>
      <c r="D1944" s="372"/>
      <c r="E1944" s="372"/>
      <c r="F1944" s="343"/>
      <c r="G1944" s="343"/>
      <c r="H1944" s="343"/>
      <c r="I1944" s="343"/>
      <c r="J1944" s="343"/>
      <c r="K1944" s="343"/>
      <c r="L1944" s="343"/>
      <c r="M1944" s="343"/>
      <c r="N1944" s="343"/>
      <c r="O1944" s="382"/>
      <c r="P1944" s="343"/>
    </row>
    <row r="1945" spans="1:16" x14ac:dyDescent="0.3">
      <c r="A1945" s="376"/>
      <c r="B1945" s="372"/>
      <c r="C1945" s="372"/>
      <c r="D1945" s="372"/>
      <c r="E1945" s="372"/>
      <c r="F1945" s="343"/>
      <c r="G1945" s="343"/>
      <c r="H1945" s="343"/>
      <c r="I1945" s="343"/>
      <c r="J1945" s="343"/>
      <c r="K1945" s="343"/>
      <c r="L1945" s="343"/>
      <c r="M1945" s="343"/>
      <c r="N1945" s="343"/>
      <c r="O1945" s="382"/>
      <c r="P1945" s="343"/>
    </row>
    <row r="1946" spans="1:16" x14ac:dyDescent="0.3">
      <c r="A1946" s="376"/>
      <c r="B1946" s="372"/>
      <c r="C1946" s="372"/>
      <c r="D1946" s="372"/>
      <c r="E1946" s="372"/>
      <c r="F1946" s="343"/>
      <c r="G1946" s="343"/>
      <c r="H1946" s="343"/>
      <c r="I1946" s="343"/>
      <c r="J1946" s="343"/>
      <c r="K1946" s="343"/>
      <c r="L1946" s="343"/>
      <c r="M1946" s="343"/>
      <c r="N1946" s="343"/>
      <c r="O1946" s="382"/>
      <c r="P1946" s="343"/>
    </row>
    <row r="1947" spans="1:16" x14ac:dyDescent="0.3">
      <c r="A1947" s="376"/>
      <c r="B1947" s="372"/>
      <c r="C1947" s="372"/>
      <c r="D1947" s="372"/>
      <c r="E1947" s="372"/>
      <c r="F1947" s="343"/>
      <c r="G1947" s="343"/>
      <c r="H1947" s="343"/>
      <c r="I1947" s="343"/>
      <c r="J1947" s="343"/>
      <c r="K1947" s="343"/>
      <c r="L1947" s="343"/>
      <c r="M1947" s="343"/>
      <c r="N1947" s="343"/>
      <c r="O1947" s="382"/>
      <c r="P1947" s="343"/>
    </row>
    <row r="1948" spans="1:16" x14ac:dyDescent="0.3">
      <c r="A1948" s="376"/>
      <c r="B1948" s="372"/>
      <c r="C1948" s="372"/>
      <c r="D1948" s="372"/>
      <c r="E1948" s="372"/>
      <c r="F1948" s="343"/>
      <c r="G1948" s="343"/>
      <c r="H1948" s="343"/>
      <c r="I1948" s="343"/>
      <c r="J1948" s="343"/>
      <c r="K1948" s="343"/>
      <c r="L1948" s="343"/>
      <c r="M1948" s="343"/>
      <c r="N1948" s="343"/>
      <c r="O1948" s="382"/>
      <c r="P1948" s="343"/>
    </row>
    <row r="1949" spans="1:16" x14ac:dyDescent="0.3">
      <c r="A1949" s="376"/>
      <c r="B1949" s="372"/>
      <c r="C1949" s="372"/>
      <c r="D1949" s="372"/>
      <c r="E1949" s="372"/>
      <c r="F1949" s="343"/>
      <c r="G1949" s="343"/>
      <c r="H1949" s="343"/>
      <c r="I1949" s="343"/>
      <c r="J1949" s="343"/>
      <c r="K1949" s="343"/>
      <c r="L1949" s="343"/>
      <c r="M1949" s="343"/>
      <c r="N1949" s="343"/>
      <c r="O1949" s="382"/>
      <c r="P1949" s="343"/>
    </row>
    <row r="1950" spans="1:16" x14ac:dyDescent="0.3">
      <c r="A1950" s="376"/>
      <c r="B1950" s="372"/>
      <c r="C1950" s="372"/>
      <c r="D1950" s="372"/>
      <c r="E1950" s="372"/>
      <c r="F1950" s="343"/>
      <c r="G1950" s="343"/>
      <c r="H1950" s="343"/>
      <c r="I1950" s="343"/>
      <c r="J1950" s="343"/>
      <c r="K1950" s="343"/>
      <c r="L1950" s="343"/>
      <c r="M1950" s="343"/>
      <c r="N1950" s="343"/>
      <c r="O1950" s="382"/>
      <c r="P1950" s="343"/>
    </row>
    <row r="1951" spans="1:16" x14ac:dyDescent="0.3">
      <c r="A1951" s="376"/>
      <c r="B1951" s="372"/>
      <c r="C1951" s="372"/>
      <c r="D1951" s="372"/>
      <c r="E1951" s="372"/>
      <c r="F1951" s="343"/>
      <c r="G1951" s="343"/>
      <c r="H1951" s="343"/>
      <c r="I1951" s="343"/>
      <c r="J1951" s="343"/>
      <c r="K1951" s="343"/>
      <c r="L1951" s="343"/>
      <c r="M1951" s="343"/>
      <c r="N1951" s="343"/>
      <c r="O1951" s="382"/>
      <c r="P1951" s="343"/>
    </row>
    <row r="1952" spans="1:16" x14ac:dyDescent="0.3">
      <c r="A1952" s="376"/>
      <c r="B1952" s="372"/>
      <c r="C1952" s="372"/>
      <c r="D1952" s="372"/>
      <c r="E1952" s="372"/>
      <c r="F1952" s="343"/>
      <c r="G1952" s="343"/>
      <c r="H1952" s="343"/>
      <c r="I1952" s="343"/>
      <c r="J1952" s="343"/>
      <c r="K1952" s="343"/>
      <c r="L1952" s="343"/>
      <c r="M1952" s="343"/>
      <c r="N1952" s="343"/>
      <c r="O1952" s="382"/>
      <c r="P1952" s="343"/>
    </row>
    <row r="1953" spans="1:16" x14ac:dyDescent="0.3">
      <c r="A1953" s="376"/>
      <c r="B1953" s="372"/>
      <c r="C1953" s="372"/>
      <c r="D1953" s="372"/>
      <c r="E1953" s="372"/>
      <c r="F1953" s="343"/>
      <c r="G1953" s="343"/>
      <c r="H1953" s="343"/>
      <c r="I1953" s="343"/>
      <c r="J1953" s="343"/>
      <c r="K1953" s="343"/>
      <c r="L1953" s="343"/>
      <c r="M1953" s="343"/>
      <c r="N1953" s="343"/>
      <c r="O1953" s="382"/>
      <c r="P1953" s="343"/>
    </row>
    <row r="1954" spans="1:16" x14ac:dyDescent="0.3">
      <c r="A1954" s="376"/>
      <c r="B1954" s="372"/>
      <c r="C1954" s="372"/>
      <c r="D1954" s="372"/>
      <c r="E1954" s="372"/>
      <c r="F1954" s="343"/>
      <c r="G1954" s="343"/>
      <c r="H1954" s="343"/>
      <c r="I1954" s="343"/>
      <c r="J1954" s="343"/>
      <c r="K1954" s="343"/>
      <c r="L1954" s="343"/>
      <c r="M1954" s="343"/>
      <c r="N1954" s="343"/>
      <c r="O1954" s="382"/>
      <c r="P1954" s="343"/>
    </row>
    <row r="1955" spans="1:16" x14ac:dyDescent="0.3">
      <c r="A1955" s="376"/>
      <c r="B1955" s="372"/>
      <c r="C1955" s="372"/>
      <c r="D1955" s="372"/>
      <c r="E1955" s="372"/>
      <c r="F1955" s="343"/>
      <c r="G1955" s="343"/>
      <c r="H1955" s="343"/>
      <c r="I1955" s="343"/>
      <c r="J1955" s="343"/>
      <c r="K1955" s="343"/>
      <c r="L1955" s="343"/>
      <c r="M1955" s="343"/>
      <c r="N1955" s="343"/>
      <c r="O1955" s="382"/>
      <c r="P1955" s="343"/>
    </row>
    <row r="1956" spans="1:16" x14ac:dyDescent="0.3">
      <c r="A1956" s="376"/>
      <c r="B1956" s="372"/>
      <c r="C1956" s="372"/>
      <c r="D1956" s="372"/>
      <c r="E1956" s="372"/>
      <c r="F1956" s="343"/>
      <c r="G1956" s="343"/>
      <c r="H1956" s="343"/>
      <c r="I1956" s="343"/>
      <c r="J1956" s="343"/>
      <c r="K1956" s="343"/>
      <c r="L1956" s="343"/>
      <c r="M1956" s="343"/>
      <c r="N1956" s="343"/>
      <c r="O1956" s="382"/>
      <c r="P1956" s="343"/>
    </row>
    <row r="1957" spans="1:16" x14ac:dyDescent="0.3">
      <c r="A1957" s="376"/>
      <c r="B1957" s="372"/>
      <c r="C1957" s="372"/>
      <c r="D1957" s="372"/>
      <c r="E1957" s="372"/>
      <c r="F1957" s="343"/>
      <c r="G1957" s="343"/>
      <c r="H1957" s="343"/>
      <c r="I1957" s="343"/>
      <c r="J1957" s="343"/>
      <c r="K1957" s="343"/>
      <c r="L1957" s="343"/>
      <c r="M1957" s="343"/>
      <c r="N1957" s="343"/>
      <c r="O1957" s="382"/>
      <c r="P1957" s="343"/>
    </row>
    <row r="1958" spans="1:16" x14ac:dyDescent="0.3">
      <c r="A1958" s="376"/>
      <c r="B1958" s="372"/>
      <c r="C1958" s="372"/>
      <c r="D1958" s="372"/>
      <c r="E1958" s="372"/>
      <c r="F1958" s="343"/>
      <c r="G1958" s="343"/>
      <c r="H1958" s="343"/>
      <c r="I1958" s="343"/>
      <c r="J1958" s="343"/>
      <c r="K1958" s="343"/>
      <c r="L1958" s="343"/>
      <c r="M1958" s="343"/>
      <c r="N1958" s="343"/>
      <c r="O1958" s="382"/>
      <c r="P1958" s="343"/>
    </row>
    <row r="1959" spans="1:16" x14ac:dyDescent="0.3">
      <c r="A1959" s="376"/>
      <c r="B1959" s="372"/>
      <c r="C1959" s="372"/>
      <c r="D1959" s="372"/>
      <c r="E1959" s="372"/>
      <c r="F1959" s="343"/>
      <c r="G1959" s="343"/>
      <c r="H1959" s="343"/>
      <c r="I1959" s="343"/>
      <c r="J1959" s="343"/>
      <c r="K1959" s="343"/>
      <c r="L1959" s="343"/>
      <c r="M1959" s="343"/>
      <c r="N1959" s="343"/>
      <c r="O1959" s="382"/>
      <c r="P1959" s="343"/>
    </row>
    <row r="1960" spans="1:16" x14ac:dyDescent="0.3">
      <c r="A1960" s="376"/>
      <c r="B1960" s="372"/>
      <c r="C1960" s="372"/>
      <c r="D1960" s="372"/>
      <c r="E1960" s="372"/>
      <c r="F1960" s="343"/>
      <c r="G1960" s="343"/>
      <c r="H1960" s="343"/>
      <c r="I1960" s="343"/>
      <c r="J1960" s="343"/>
      <c r="K1960" s="343"/>
      <c r="L1960" s="343"/>
      <c r="M1960" s="343"/>
      <c r="N1960" s="343"/>
      <c r="O1960" s="382"/>
      <c r="P1960" s="343"/>
    </row>
    <row r="1961" spans="1:16" x14ac:dyDescent="0.3">
      <c r="A1961" s="376"/>
      <c r="B1961" s="372"/>
      <c r="C1961" s="372"/>
      <c r="D1961" s="372"/>
      <c r="E1961" s="372"/>
      <c r="F1961" s="343"/>
      <c r="G1961" s="343"/>
      <c r="H1961" s="343"/>
      <c r="I1961" s="343"/>
      <c r="J1961" s="343"/>
      <c r="K1961" s="343"/>
      <c r="L1961" s="343"/>
      <c r="M1961" s="343"/>
      <c r="N1961" s="343"/>
      <c r="O1961" s="382"/>
      <c r="P1961" s="343"/>
    </row>
    <row r="1962" spans="1:16" x14ac:dyDescent="0.3">
      <c r="A1962" s="376"/>
      <c r="B1962" s="372"/>
      <c r="C1962" s="372"/>
      <c r="D1962" s="372"/>
      <c r="E1962" s="372"/>
      <c r="F1962" s="343"/>
      <c r="G1962" s="343"/>
      <c r="H1962" s="343"/>
      <c r="I1962" s="343"/>
      <c r="J1962" s="343"/>
      <c r="K1962" s="343"/>
      <c r="L1962" s="343"/>
      <c r="M1962" s="343"/>
      <c r="N1962" s="343"/>
      <c r="O1962" s="382"/>
      <c r="P1962" s="343"/>
    </row>
    <row r="1963" spans="1:16" x14ac:dyDescent="0.3">
      <c r="A1963" s="376"/>
      <c r="B1963" s="372"/>
      <c r="C1963" s="372"/>
      <c r="D1963" s="372"/>
      <c r="E1963" s="372"/>
      <c r="F1963" s="343"/>
      <c r="G1963" s="343"/>
      <c r="H1963" s="343"/>
      <c r="I1963" s="343"/>
      <c r="J1963" s="343"/>
      <c r="K1963" s="343"/>
      <c r="L1963" s="343"/>
      <c r="M1963" s="343"/>
      <c r="N1963" s="343"/>
      <c r="O1963" s="382"/>
      <c r="P1963" s="343"/>
    </row>
    <row r="1964" spans="1:16" x14ac:dyDescent="0.3">
      <c r="A1964" s="376"/>
      <c r="B1964" s="372"/>
      <c r="C1964" s="372"/>
      <c r="D1964" s="372"/>
      <c r="E1964" s="372"/>
      <c r="F1964" s="343"/>
      <c r="G1964" s="343"/>
      <c r="H1964" s="343"/>
      <c r="I1964" s="343"/>
      <c r="J1964" s="343"/>
      <c r="K1964" s="343"/>
      <c r="L1964" s="343"/>
      <c r="M1964" s="343"/>
      <c r="N1964" s="343"/>
      <c r="O1964" s="382"/>
      <c r="P1964" s="343"/>
    </row>
    <row r="1965" spans="1:16" x14ac:dyDescent="0.3">
      <c r="A1965" s="376"/>
      <c r="B1965" s="372"/>
      <c r="C1965" s="372"/>
      <c r="D1965" s="372"/>
      <c r="E1965" s="372"/>
      <c r="F1965" s="343"/>
      <c r="G1965" s="343"/>
      <c r="H1965" s="343"/>
      <c r="I1965" s="343"/>
      <c r="J1965" s="343"/>
      <c r="K1965" s="343"/>
      <c r="L1965" s="343"/>
      <c r="M1965" s="343"/>
      <c r="N1965" s="343"/>
      <c r="O1965" s="382"/>
      <c r="P1965" s="343"/>
    </row>
    <row r="1966" spans="1:16" x14ac:dyDescent="0.3">
      <c r="A1966" s="376"/>
      <c r="B1966" s="372"/>
      <c r="C1966" s="372"/>
      <c r="D1966" s="372"/>
      <c r="E1966" s="372"/>
      <c r="F1966" s="343"/>
      <c r="G1966" s="343"/>
      <c r="H1966" s="343"/>
      <c r="I1966" s="343"/>
      <c r="J1966" s="343"/>
      <c r="K1966" s="343"/>
      <c r="L1966" s="343"/>
      <c r="M1966" s="343"/>
      <c r="N1966" s="343"/>
      <c r="O1966" s="382"/>
      <c r="P1966" s="343"/>
    </row>
    <row r="1967" spans="1:16" x14ac:dyDescent="0.3">
      <c r="A1967" s="376"/>
      <c r="B1967" s="372"/>
      <c r="C1967" s="372"/>
      <c r="D1967" s="372"/>
      <c r="E1967" s="372"/>
      <c r="F1967" s="343"/>
      <c r="G1967" s="343"/>
      <c r="H1967" s="343"/>
      <c r="I1967" s="343"/>
      <c r="J1967" s="343"/>
      <c r="K1967" s="343"/>
      <c r="L1967" s="343"/>
      <c r="M1967" s="343"/>
      <c r="N1967" s="343"/>
      <c r="O1967" s="382"/>
      <c r="P1967" s="343"/>
    </row>
    <row r="1968" spans="1:16" x14ac:dyDescent="0.3">
      <c r="A1968" s="376"/>
      <c r="B1968" s="372"/>
      <c r="C1968" s="372"/>
      <c r="D1968" s="372"/>
      <c r="E1968" s="372"/>
      <c r="F1968" s="343"/>
      <c r="G1968" s="343"/>
      <c r="H1968" s="343"/>
      <c r="I1968" s="343"/>
      <c r="J1968" s="343"/>
      <c r="K1968" s="343"/>
      <c r="L1968" s="343"/>
      <c r="M1968" s="343"/>
      <c r="N1968" s="343"/>
      <c r="O1968" s="382"/>
      <c r="P1968" s="343"/>
    </row>
    <row r="1969" spans="1:16" x14ac:dyDescent="0.3">
      <c r="A1969" s="376"/>
      <c r="B1969" s="372"/>
      <c r="C1969" s="372"/>
      <c r="D1969" s="372"/>
      <c r="E1969" s="372"/>
      <c r="F1969" s="343"/>
      <c r="G1969" s="343"/>
      <c r="H1969" s="343"/>
      <c r="I1969" s="343"/>
      <c r="J1969" s="343"/>
      <c r="K1969" s="343"/>
      <c r="L1969" s="343"/>
      <c r="M1969" s="343"/>
      <c r="N1969" s="343"/>
      <c r="O1969" s="382"/>
      <c r="P1969" s="343"/>
    </row>
    <row r="1970" spans="1:16" x14ac:dyDescent="0.3">
      <c r="A1970" s="376"/>
      <c r="B1970" s="372"/>
      <c r="C1970" s="372"/>
      <c r="D1970" s="372"/>
      <c r="E1970" s="372"/>
      <c r="F1970" s="343"/>
      <c r="G1970" s="343"/>
      <c r="H1970" s="343"/>
      <c r="I1970" s="343"/>
      <c r="J1970" s="343"/>
      <c r="K1970" s="343"/>
      <c r="L1970" s="343"/>
      <c r="M1970" s="343"/>
      <c r="N1970" s="343"/>
      <c r="O1970" s="382"/>
      <c r="P1970" s="343"/>
    </row>
    <row r="1971" spans="1:16" x14ac:dyDescent="0.3">
      <c r="A1971" s="376"/>
      <c r="B1971" s="372"/>
      <c r="C1971" s="372"/>
      <c r="D1971" s="372"/>
      <c r="E1971" s="372"/>
      <c r="F1971" s="343"/>
      <c r="G1971" s="343"/>
      <c r="H1971" s="343"/>
      <c r="I1971" s="343"/>
      <c r="J1971" s="343"/>
      <c r="K1971" s="343"/>
      <c r="L1971" s="343"/>
      <c r="M1971" s="343"/>
      <c r="N1971" s="343"/>
      <c r="O1971" s="382"/>
      <c r="P1971" s="343"/>
    </row>
    <row r="1972" spans="1:16" x14ac:dyDescent="0.3">
      <c r="A1972" s="376"/>
      <c r="B1972" s="372"/>
      <c r="C1972" s="372"/>
      <c r="D1972" s="372"/>
      <c r="E1972" s="372"/>
      <c r="F1972" s="343"/>
      <c r="G1972" s="343"/>
      <c r="H1972" s="343"/>
      <c r="I1972" s="343"/>
      <c r="J1972" s="343"/>
      <c r="K1972" s="343"/>
      <c r="L1972" s="343"/>
      <c r="M1972" s="343"/>
      <c r="N1972" s="343"/>
      <c r="O1972" s="382"/>
      <c r="P1972" s="343"/>
    </row>
    <row r="1973" spans="1:16" x14ac:dyDescent="0.3">
      <c r="A1973" s="376"/>
      <c r="B1973" s="372"/>
      <c r="C1973" s="372"/>
      <c r="D1973" s="372"/>
      <c r="E1973" s="372"/>
      <c r="F1973" s="343"/>
      <c r="G1973" s="343"/>
      <c r="H1973" s="343"/>
      <c r="I1973" s="343"/>
      <c r="J1973" s="343"/>
      <c r="K1973" s="343"/>
      <c r="L1973" s="343"/>
      <c r="M1973" s="343"/>
      <c r="N1973" s="343"/>
      <c r="O1973" s="382"/>
      <c r="P1973" s="343"/>
    </row>
    <row r="1974" spans="1:16" x14ac:dyDescent="0.3">
      <c r="A1974" s="376"/>
      <c r="B1974" s="372"/>
      <c r="C1974" s="372"/>
      <c r="D1974" s="372"/>
      <c r="E1974" s="372"/>
      <c r="F1974" s="343"/>
      <c r="G1974" s="343"/>
      <c r="H1974" s="343"/>
      <c r="I1974" s="343"/>
      <c r="J1974" s="343"/>
      <c r="K1974" s="343"/>
      <c r="L1974" s="343"/>
      <c r="M1974" s="343"/>
      <c r="N1974" s="343"/>
      <c r="O1974" s="382"/>
      <c r="P1974" s="343"/>
    </row>
    <row r="1975" spans="1:16" x14ac:dyDescent="0.3">
      <c r="A1975" s="376"/>
      <c r="B1975" s="372"/>
      <c r="C1975" s="372"/>
      <c r="D1975" s="372"/>
      <c r="E1975" s="372"/>
      <c r="F1975" s="343"/>
      <c r="G1975" s="343"/>
      <c r="H1975" s="343"/>
      <c r="I1975" s="343"/>
      <c r="J1975" s="343"/>
      <c r="K1975" s="343"/>
      <c r="L1975" s="343"/>
      <c r="M1975" s="343"/>
      <c r="N1975" s="343"/>
      <c r="O1975" s="382"/>
      <c r="P1975" s="343"/>
    </row>
    <row r="1976" spans="1:16" x14ac:dyDescent="0.3">
      <c r="A1976" s="376"/>
      <c r="B1976" s="372"/>
      <c r="C1976" s="372"/>
      <c r="D1976" s="372"/>
      <c r="E1976" s="372"/>
      <c r="F1976" s="343"/>
      <c r="G1976" s="343"/>
      <c r="H1976" s="343"/>
      <c r="I1976" s="343"/>
      <c r="J1976" s="343"/>
      <c r="K1976" s="343"/>
      <c r="L1976" s="343"/>
      <c r="M1976" s="343"/>
      <c r="N1976" s="343"/>
      <c r="O1976" s="382"/>
      <c r="P1976" s="343"/>
    </row>
    <row r="1977" spans="1:16" x14ac:dyDescent="0.3">
      <c r="A1977" s="376"/>
      <c r="B1977" s="372"/>
      <c r="C1977" s="372"/>
      <c r="D1977" s="372"/>
      <c r="E1977" s="372"/>
      <c r="F1977" s="343"/>
      <c r="G1977" s="343"/>
      <c r="H1977" s="343"/>
      <c r="I1977" s="343"/>
      <c r="J1977" s="343"/>
      <c r="K1977" s="343"/>
      <c r="L1977" s="343"/>
      <c r="M1977" s="343"/>
      <c r="N1977" s="343"/>
      <c r="O1977" s="382"/>
      <c r="P1977" s="343"/>
    </row>
    <row r="1978" spans="1:16" x14ac:dyDescent="0.3">
      <c r="A1978" s="376"/>
      <c r="B1978" s="372"/>
      <c r="C1978" s="372"/>
      <c r="D1978" s="372"/>
      <c r="E1978" s="372"/>
      <c r="F1978" s="343"/>
      <c r="G1978" s="343"/>
      <c r="H1978" s="343"/>
      <c r="I1978" s="343"/>
      <c r="J1978" s="343"/>
      <c r="K1978" s="343"/>
      <c r="L1978" s="343"/>
      <c r="M1978" s="343"/>
      <c r="N1978" s="343"/>
      <c r="O1978" s="382"/>
      <c r="P1978" s="343"/>
    </row>
    <row r="1979" spans="1:16" x14ac:dyDescent="0.3">
      <c r="A1979" s="376"/>
      <c r="B1979" s="372"/>
      <c r="C1979" s="372"/>
      <c r="D1979" s="372"/>
      <c r="E1979" s="372"/>
      <c r="F1979" s="343"/>
      <c r="G1979" s="343"/>
      <c r="H1979" s="343"/>
      <c r="I1979" s="343"/>
      <c r="J1979" s="343"/>
      <c r="K1979" s="343"/>
      <c r="L1979" s="343"/>
      <c r="M1979" s="343"/>
      <c r="N1979" s="343"/>
      <c r="O1979" s="382"/>
      <c r="P1979" s="343"/>
    </row>
    <row r="1980" spans="1:16" x14ac:dyDescent="0.3">
      <c r="A1980" s="376"/>
      <c r="B1980" s="372"/>
      <c r="C1980" s="372"/>
      <c r="D1980" s="372"/>
      <c r="E1980" s="372"/>
      <c r="F1980" s="343"/>
      <c r="G1980" s="343"/>
      <c r="H1980" s="343"/>
      <c r="I1980" s="343"/>
      <c r="J1980" s="343"/>
      <c r="K1980" s="343"/>
      <c r="L1980" s="343"/>
      <c r="M1980" s="343"/>
      <c r="N1980" s="343"/>
      <c r="O1980" s="382"/>
      <c r="P1980" s="343"/>
    </row>
    <row r="1981" spans="1:16" x14ac:dyDescent="0.3">
      <c r="A1981" s="376"/>
      <c r="B1981" s="372"/>
      <c r="C1981" s="372"/>
      <c r="D1981" s="372"/>
      <c r="E1981" s="372"/>
      <c r="F1981" s="343"/>
      <c r="G1981" s="343"/>
      <c r="H1981" s="343"/>
      <c r="I1981" s="343"/>
      <c r="J1981" s="343"/>
      <c r="K1981" s="343"/>
      <c r="L1981" s="343"/>
      <c r="M1981" s="343"/>
      <c r="N1981" s="343"/>
      <c r="O1981" s="382"/>
      <c r="P1981" s="343"/>
    </row>
    <row r="1982" spans="1:16" x14ac:dyDescent="0.3">
      <c r="A1982" s="376"/>
      <c r="B1982" s="372"/>
      <c r="C1982" s="372"/>
      <c r="D1982" s="372"/>
      <c r="E1982" s="372"/>
      <c r="F1982" s="343"/>
      <c r="G1982" s="343"/>
      <c r="H1982" s="343"/>
      <c r="I1982" s="343"/>
      <c r="J1982" s="343"/>
      <c r="K1982" s="343"/>
      <c r="L1982" s="343"/>
      <c r="M1982" s="343"/>
      <c r="N1982" s="343"/>
      <c r="O1982" s="382"/>
      <c r="P1982" s="343"/>
    </row>
    <row r="1983" spans="1:16" x14ac:dyDescent="0.3">
      <c r="A1983" s="376"/>
      <c r="B1983" s="372"/>
      <c r="C1983" s="372"/>
      <c r="D1983" s="372"/>
      <c r="E1983" s="372"/>
      <c r="F1983" s="343"/>
      <c r="G1983" s="343"/>
      <c r="H1983" s="343"/>
      <c r="I1983" s="343"/>
      <c r="J1983" s="343"/>
      <c r="K1983" s="343"/>
      <c r="L1983" s="343"/>
      <c r="M1983" s="343"/>
      <c r="N1983" s="343"/>
      <c r="O1983" s="382"/>
      <c r="P1983" s="343"/>
    </row>
    <row r="1984" spans="1:16" x14ac:dyDescent="0.3">
      <c r="A1984" s="376"/>
      <c r="B1984" s="372"/>
      <c r="C1984" s="372"/>
      <c r="D1984" s="372"/>
      <c r="E1984" s="372"/>
      <c r="F1984" s="343"/>
      <c r="G1984" s="343"/>
      <c r="H1984" s="343"/>
      <c r="I1984" s="343"/>
      <c r="J1984" s="343"/>
      <c r="K1984" s="343"/>
      <c r="L1984" s="343"/>
      <c r="M1984" s="343"/>
      <c r="N1984" s="343"/>
      <c r="O1984" s="382"/>
      <c r="P1984" s="343"/>
    </row>
    <row r="1985" spans="1:16" x14ac:dyDescent="0.3">
      <c r="A1985" s="376"/>
      <c r="B1985" s="372"/>
      <c r="C1985" s="372"/>
      <c r="D1985" s="372"/>
      <c r="E1985" s="372"/>
      <c r="F1985" s="343"/>
      <c r="G1985" s="343"/>
      <c r="H1985" s="343"/>
      <c r="I1985" s="343"/>
      <c r="J1985" s="343"/>
      <c r="K1985" s="343"/>
      <c r="L1985" s="343"/>
      <c r="M1985" s="343"/>
      <c r="N1985" s="343"/>
      <c r="O1985" s="382"/>
      <c r="P1985" s="343"/>
    </row>
    <row r="1986" spans="1:16" x14ac:dyDescent="0.3">
      <c r="A1986" s="376"/>
      <c r="B1986" s="372"/>
      <c r="C1986" s="372"/>
      <c r="D1986" s="372"/>
      <c r="E1986" s="372"/>
      <c r="F1986" s="343"/>
      <c r="G1986" s="343"/>
      <c r="H1986" s="343"/>
      <c r="I1986" s="343"/>
      <c r="J1986" s="343"/>
      <c r="K1986" s="343"/>
      <c r="L1986" s="343"/>
      <c r="M1986" s="343"/>
      <c r="N1986" s="343"/>
      <c r="O1986" s="382"/>
      <c r="P1986" s="343"/>
    </row>
    <row r="1987" spans="1:16" x14ac:dyDescent="0.3">
      <c r="A1987" s="376"/>
      <c r="B1987" s="372"/>
      <c r="C1987" s="372"/>
      <c r="D1987" s="372"/>
      <c r="E1987" s="372"/>
      <c r="F1987" s="343"/>
      <c r="G1987" s="343"/>
      <c r="H1987" s="343"/>
      <c r="I1987" s="343"/>
      <c r="J1987" s="343"/>
      <c r="K1987" s="343"/>
      <c r="L1987" s="343"/>
      <c r="M1987" s="343"/>
      <c r="N1987" s="343"/>
      <c r="O1987" s="382"/>
      <c r="P1987" s="343"/>
    </row>
    <row r="1988" spans="1:16" x14ac:dyDescent="0.3">
      <c r="A1988" s="376"/>
      <c r="B1988" s="372"/>
      <c r="C1988" s="372"/>
      <c r="D1988" s="372"/>
      <c r="E1988" s="372"/>
      <c r="F1988" s="343"/>
      <c r="G1988" s="343"/>
      <c r="H1988" s="343"/>
      <c r="I1988" s="343"/>
      <c r="J1988" s="343"/>
      <c r="K1988" s="343"/>
      <c r="L1988" s="343"/>
      <c r="M1988" s="343"/>
      <c r="N1988" s="343"/>
      <c r="O1988" s="382"/>
      <c r="P1988" s="343"/>
    </row>
    <row r="1989" spans="1:16" x14ac:dyDescent="0.3">
      <c r="A1989" s="376"/>
      <c r="B1989" s="372"/>
      <c r="C1989" s="372"/>
      <c r="D1989" s="372"/>
      <c r="E1989" s="372"/>
      <c r="F1989" s="343"/>
      <c r="G1989" s="343"/>
      <c r="H1989" s="343"/>
      <c r="I1989" s="343"/>
      <c r="J1989" s="343"/>
      <c r="K1989" s="343"/>
      <c r="L1989" s="343"/>
      <c r="M1989" s="343"/>
      <c r="N1989" s="343"/>
      <c r="O1989" s="382"/>
      <c r="P1989" s="343"/>
    </row>
    <row r="1990" spans="1:16" x14ac:dyDescent="0.3">
      <c r="A1990" s="376"/>
      <c r="B1990" s="372"/>
      <c r="C1990" s="372"/>
      <c r="D1990" s="372"/>
      <c r="E1990" s="372"/>
      <c r="F1990" s="343"/>
      <c r="G1990" s="343"/>
      <c r="H1990" s="343"/>
      <c r="I1990" s="343"/>
      <c r="J1990" s="343"/>
      <c r="K1990" s="343"/>
      <c r="L1990" s="343"/>
      <c r="M1990" s="343"/>
      <c r="N1990" s="343"/>
      <c r="O1990" s="382"/>
      <c r="P1990" s="343"/>
    </row>
    <row r="1991" spans="1:16" x14ac:dyDescent="0.3">
      <c r="A1991" s="376"/>
      <c r="B1991" s="372"/>
      <c r="C1991" s="372"/>
      <c r="D1991" s="372"/>
      <c r="E1991" s="372"/>
      <c r="F1991" s="343"/>
      <c r="G1991" s="343"/>
      <c r="H1991" s="343"/>
      <c r="I1991" s="343"/>
      <c r="J1991" s="343"/>
      <c r="K1991" s="343"/>
      <c r="L1991" s="343"/>
      <c r="M1991" s="343"/>
      <c r="N1991" s="343"/>
      <c r="O1991" s="382"/>
      <c r="P1991" s="343"/>
    </row>
    <row r="1992" spans="1:16" x14ac:dyDescent="0.3">
      <c r="A1992" s="376"/>
      <c r="B1992" s="372"/>
      <c r="C1992" s="372"/>
      <c r="D1992" s="372"/>
      <c r="E1992" s="372"/>
      <c r="F1992" s="343"/>
      <c r="G1992" s="343"/>
      <c r="H1992" s="343"/>
      <c r="I1992" s="343"/>
      <c r="J1992" s="343"/>
      <c r="K1992" s="343"/>
      <c r="L1992" s="343"/>
      <c r="M1992" s="343"/>
      <c r="N1992" s="343"/>
      <c r="O1992" s="382"/>
      <c r="P1992" s="343"/>
    </row>
    <row r="1993" spans="1:16" x14ac:dyDescent="0.3">
      <c r="A1993" s="376"/>
      <c r="B1993" s="372"/>
      <c r="C1993" s="372"/>
      <c r="D1993" s="372"/>
      <c r="E1993" s="372"/>
      <c r="F1993" s="343"/>
      <c r="G1993" s="343"/>
      <c r="H1993" s="343"/>
      <c r="I1993" s="343"/>
      <c r="J1993" s="343"/>
      <c r="K1993" s="343"/>
      <c r="L1993" s="343"/>
      <c r="M1993" s="343"/>
      <c r="N1993" s="343"/>
      <c r="O1993" s="382"/>
      <c r="P1993" s="343"/>
    </row>
    <row r="1994" spans="1:16" x14ac:dyDescent="0.3">
      <c r="A1994" s="376"/>
      <c r="B1994" s="372"/>
      <c r="C1994" s="372"/>
      <c r="D1994" s="372"/>
      <c r="E1994" s="372"/>
      <c r="F1994" s="343"/>
      <c r="G1994" s="343"/>
      <c r="H1994" s="343"/>
      <c r="I1994" s="343"/>
      <c r="J1994" s="343"/>
      <c r="K1994" s="343"/>
      <c r="L1994" s="343"/>
      <c r="M1994" s="343"/>
      <c r="N1994" s="343"/>
      <c r="O1994" s="382"/>
      <c r="P1994" s="343"/>
    </row>
    <row r="1995" spans="1:16" x14ac:dyDescent="0.3">
      <c r="A1995" s="376"/>
      <c r="B1995" s="372"/>
      <c r="C1995" s="372"/>
      <c r="D1995" s="372"/>
      <c r="E1995" s="372"/>
      <c r="F1995" s="343"/>
      <c r="G1995" s="343"/>
      <c r="H1995" s="343"/>
      <c r="I1995" s="343"/>
      <c r="J1995" s="343"/>
      <c r="K1995" s="343"/>
      <c r="L1995" s="343"/>
      <c r="M1995" s="343"/>
      <c r="N1995" s="343"/>
      <c r="O1995" s="382"/>
      <c r="P1995" s="343"/>
    </row>
    <row r="1996" spans="1:16" x14ac:dyDescent="0.3">
      <c r="A1996" s="376"/>
      <c r="B1996" s="372"/>
      <c r="C1996" s="372"/>
      <c r="D1996" s="372"/>
      <c r="E1996" s="372"/>
      <c r="F1996" s="343"/>
      <c r="G1996" s="343"/>
      <c r="H1996" s="343"/>
      <c r="I1996" s="343"/>
      <c r="J1996" s="343"/>
      <c r="K1996" s="343"/>
      <c r="L1996" s="343"/>
      <c r="M1996" s="343"/>
      <c r="N1996" s="343"/>
      <c r="O1996" s="382"/>
      <c r="P1996" s="343"/>
    </row>
    <row r="1997" spans="1:16" x14ac:dyDescent="0.3">
      <c r="A1997" s="376"/>
      <c r="B1997" s="372"/>
      <c r="C1997" s="372"/>
      <c r="D1997" s="372"/>
      <c r="E1997" s="372"/>
      <c r="F1997" s="343"/>
      <c r="G1997" s="343"/>
      <c r="H1997" s="343"/>
      <c r="I1997" s="343"/>
      <c r="J1997" s="343"/>
      <c r="K1997" s="343"/>
      <c r="L1997" s="343"/>
      <c r="M1997" s="343"/>
      <c r="N1997" s="343"/>
      <c r="O1997" s="382"/>
      <c r="P1997" s="343"/>
    </row>
    <row r="1998" spans="1:16" x14ac:dyDescent="0.3">
      <c r="A1998" s="376"/>
      <c r="B1998" s="372"/>
      <c r="C1998" s="372"/>
      <c r="D1998" s="372"/>
      <c r="E1998" s="372"/>
      <c r="F1998" s="343"/>
      <c r="G1998" s="343"/>
      <c r="H1998" s="343"/>
      <c r="I1998" s="343"/>
      <c r="J1998" s="343"/>
      <c r="K1998" s="343"/>
      <c r="L1998" s="343"/>
      <c r="M1998" s="343"/>
      <c r="N1998" s="343"/>
      <c r="O1998" s="382"/>
      <c r="P1998" s="343"/>
    </row>
    <row r="1999" spans="1:16" x14ac:dyDescent="0.3">
      <c r="A1999" s="376"/>
      <c r="B1999" s="372"/>
      <c r="C1999" s="372"/>
      <c r="D1999" s="372"/>
      <c r="E1999" s="372"/>
      <c r="F1999" s="343"/>
      <c r="G1999" s="343"/>
      <c r="H1999" s="343"/>
      <c r="I1999" s="343"/>
      <c r="J1999" s="343"/>
      <c r="K1999" s="343"/>
      <c r="L1999" s="343"/>
      <c r="M1999" s="343"/>
      <c r="N1999" s="343"/>
      <c r="O1999" s="382"/>
      <c r="P1999" s="343"/>
    </row>
    <row r="2000" spans="1:16" x14ac:dyDescent="0.3">
      <c r="A2000" s="376"/>
      <c r="B2000" s="372"/>
      <c r="C2000" s="372"/>
      <c r="D2000" s="372"/>
      <c r="E2000" s="372"/>
      <c r="F2000" s="343"/>
      <c r="G2000" s="343"/>
      <c r="H2000" s="343"/>
      <c r="I2000" s="343"/>
      <c r="J2000" s="343"/>
      <c r="K2000" s="343"/>
      <c r="L2000" s="343"/>
      <c r="M2000" s="343"/>
      <c r="N2000" s="343"/>
      <c r="O2000" s="382"/>
      <c r="P2000" s="343"/>
    </row>
    <row r="2001" spans="1:16" x14ac:dyDescent="0.3">
      <c r="A2001" s="376"/>
      <c r="B2001" s="372"/>
      <c r="C2001" s="372"/>
      <c r="D2001" s="372"/>
      <c r="E2001" s="372"/>
      <c r="F2001" s="343"/>
      <c r="G2001" s="343"/>
      <c r="H2001" s="343"/>
      <c r="I2001" s="343"/>
      <c r="J2001" s="343"/>
      <c r="K2001" s="343"/>
      <c r="L2001" s="343"/>
      <c r="M2001" s="343"/>
      <c r="N2001" s="343"/>
      <c r="O2001" s="382"/>
      <c r="P2001" s="343"/>
    </row>
    <row r="2002" spans="1:16" x14ac:dyDescent="0.3">
      <c r="A2002" s="376"/>
      <c r="B2002" s="372"/>
      <c r="C2002" s="372"/>
      <c r="D2002" s="372"/>
      <c r="E2002" s="372"/>
      <c r="F2002" s="343"/>
      <c r="G2002" s="343"/>
      <c r="H2002" s="343"/>
      <c r="I2002" s="343"/>
      <c r="J2002" s="343"/>
      <c r="K2002" s="343"/>
      <c r="L2002" s="343"/>
      <c r="M2002" s="343"/>
      <c r="N2002" s="343"/>
      <c r="O2002" s="382"/>
      <c r="P2002" s="343"/>
    </row>
    <row r="2003" spans="1:16" x14ac:dyDescent="0.3">
      <c r="A2003" s="376"/>
      <c r="B2003" s="372"/>
      <c r="C2003" s="372"/>
      <c r="D2003" s="372"/>
      <c r="E2003" s="372"/>
      <c r="F2003" s="343"/>
      <c r="G2003" s="343"/>
      <c r="H2003" s="343"/>
      <c r="I2003" s="343"/>
      <c r="J2003" s="343"/>
      <c r="K2003" s="343"/>
      <c r="L2003" s="343"/>
      <c r="M2003" s="343"/>
      <c r="N2003" s="343"/>
      <c r="O2003" s="382"/>
      <c r="P2003" s="343"/>
    </row>
    <row r="2004" spans="1:16" x14ac:dyDescent="0.3">
      <c r="A2004" s="376"/>
      <c r="B2004" s="372"/>
      <c r="C2004" s="372"/>
      <c r="D2004" s="372"/>
      <c r="E2004" s="372"/>
      <c r="F2004" s="343"/>
      <c r="G2004" s="343"/>
      <c r="H2004" s="343"/>
      <c r="I2004" s="343"/>
      <c r="J2004" s="343"/>
      <c r="K2004" s="343"/>
      <c r="L2004" s="343"/>
      <c r="M2004" s="343"/>
      <c r="N2004" s="343"/>
      <c r="O2004" s="382"/>
      <c r="P2004" s="343"/>
    </row>
    <row r="2005" spans="1:16" x14ac:dyDescent="0.3">
      <c r="A2005" s="376"/>
      <c r="B2005" s="372"/>
      <c r="C2005" s="372"/>
      <c r="D2005" s="372"/>
      <c r="E2005" s="372"/>
      <c r="F2005" s="343"/>
      <c r="G2005" s="343"/>
      <c r="H2005" s="343"/>
      <c r="I2005" s="343"/>
      <c r="J2005" s="343"/>
      <c r="K2005" s="343"/>
      <c r="L2005" s="343"/>
      <c r="M2005" s="343"/>
      <c r="N2005" s="343"/>
      <c r="O2005" s="382"/>
      <c r="P2005" s="343"/>
    </row>
    <row r="2006" spans="1:16" x14ac:dyDescent="0.3">
      <c r="A2006" s="376"/>
      <c r="B2006" s="372"/>
      <c r="C2006" s="372"/>
      <c r="D2006" s="372"/>
      <c r="E2006" s="372"/>
      <c r="F2006" s="343"/>
      <c r="G2006" s="343"/>
      <c r="H2006" s="343"/>
      <c r="I2006" s="343"/>
      <c r="J2006" s="343"/>
      <c r="K2006" s="343"/>
      <c r="L2006" s="343"/>
      <c r="M2006" s="343"/>
      <c r="N2006" s="343"/>
      <c r="O2006" s="382"/>
      <c r="P2006" s="343"/>
    </row>
    <row r="2007" spans="1:16" x14ac:dyDescent="0.3">
      <c r="A2007" s="376"/>
      <c r="B2007" s="372"/>
      <c r="C2007" s="372"/>
      <c r="D2007" s="372"/>
      <c r="E2007" s="372"/>
      <c r="F2007" s="343"/>
      <c r="G2007" s="343"/>
      <c r="H2007" s="343"/>
      <c r="I2007" s="343"/>
      <c r="J2007" s="343"/>
      <c r="K2007" s="343"/>
      <c r="L2007" s="343"/>
      <c r="M2007" s="343"/>
      <c r="N2007" s="343"/>
      <c r="O2007" s="382"/>
      <c r="P2007" s="343"/>
    </row>
    <row r="2008" spans="1:16" x14ac:dyDescent="0.3">
      <c r="A2008" s="376"/>
      <c r="B2008" s="372"/>
      <c r="C2008" s="372"/>
      <c r="D2008" s="372"/>
      <c r="E2008" s="372"/>
      <c r="F2008" s="343"/>
      <c r="G2008" s="343"/>
      <c r="H2008" s="343"/>
      <c r="I2008" s="343"/>
      <c r="J2008" s="343"/>
      <c r="K2008" s="343"/>
      <c r="L2008" s="343"/>
      <c r="M2008" s="343"/>
      <c r="N2008" s="343"/>
      <c r="O2008" s="382"/>
      <c r="P2008" s="343"/>
    </row>
    <row r="2009" spans="1:16" x14ac:dyDescent="0.3">
      <c r="A2009" s="376"/>
      <c r="B2009" s="372"/>
      <c r="C2009" s="372"/>
      <c r="D2009" s="372"/>
      <c r="E2009" s="372"/>
      <c r="F2009" s="343"/>
      <c r="G2009" s="343"/>
      <c r="H2009" s="343"/>
      <c r="I2009" s="343"/>
      <c r="J2009" s="343"/>
      <c r="K2009" s="343"/>
      <c r="L2009" s="343"/>
      <c r="M2009" s="343"/>
      <c r="N2009" s="343"/>
      <c r="O2009" s="382"/>
      <c r="P2009" s="343"/>
    </row>
    <row r="2010" spans="1:16" x14ac:dyDescent="0.3">
      <c r="A2010" s="376"/>
      <c r="B2010" s="372"/>
      <c r="C2010" s="372"/>
      <c r="D2010" s="372"/>
      <c r="E2010" s="372"/>
      <c r="F2010" s="343"/>
      <c r="G2010" s="343"/>
      <c r="H2010" s="343"/>
      <c r="I2010" s="343"/>
      <c r="J2010" s="343"/>
      <c r="K2010" s="343"/>
      <c r="L2010" s="343"/>
      <c r="M2010" s="343"/>
      <c r="N2010" s="343"/>
      <c r="O2010" s="382"/>
      <c r="P2010" s="343"/>
    </row>
    <row r="2011" spans="1:16" x14ac:dyDescent="0.3">
      <c r="A2011" s="376"/>
      <c r="B2011" s="372"/>
      <c r="C2011" s="372"/>
      <c r="D2011" s="372"/>
      <c r="E2011" s="372"/>
      <c r="F2011" s="343"/>
      <c r="G2011" s="343"/>
      <c r="H2011" s="343"/>
      <c r="I2011" s="343"/>
      <c r="J2011" s="343"/>
      <c r="K2011" s="343"/>
      <c r="L2011" s="343"/>
      <c r="M2011" s="343"/>
      <c r="N2011" s="343"/>
      <c r="O2011" s="382"/>
      <c r="P2011" s="343"/>
    </row>
    <row r="2012" spans="1:16" x14ac:dyDescent="0.3">
      <c r="A2012" s="376"/>
      <c r="B2012" s="372"/>
      <c r="C2012" s="372"/>
      <c r="D2012" s="372"/>
      <c r="E2012" s="372"/>
      <c r="F2012" s="343"/>
      <c r="G2012" s="343"/>
      <c r="H2012" s="343"/>
      <c r="I2012" s="343"/>
      <c r="J2012" s="343"/>
      <c r="K2012" s="343"/>
      <c r="L2012" s="343"/>
      <c r="M2012" s="343"/>
      <c r="N2012" s="343"/>
      <c r="O2012" s="382"/>
      <c r="P2012" s="343"/>
    </row>
    <row r="2013" spans="1:16" x14ac:dyDescent="0.3">
      <c r="A2013" s="376"/>
      <c r="B2013" s="372"/>
      <c r="C2013" s="372"/>
      <c r="D2013" s="372"/>
      <c r="E2013" s="372"/>
      <c r="F2013" s="343"/>
      <c r="G2013" s="343"/>
      <c r="H2013" s="343"/>
      <c r="I2013" s="343"/>
      <c r="J2013" s="343"/>
      <c r="K2013" s="343"/>
      <c r="L2013" s="343"/>
      <c r="M2013" s="343"/>
      <c r="N2013" s="343"/>
      <c r="O2013" s="382"/>
      <c r="P2013" s="343"/>
    </row>
    <row r="2014" spans="1:16" x14ac:dyDescent="0.3">
      <c r="A2014" s="376"/>
      <c r="B2014" s="372"/>
      <c r="C2014" s="372"/>
      <c r="D2014" s="372"/>
      <c r="E2014" s="372"/>
      <c r="F2014" s="343"/>
      <c r="G2014" s="343"/>
      <c r="H2014" s="343"/>
      <c r="I2014" s="343"/>
      <c r="J2014" s="343"/>
      <c r="K2014" s="343"/>
      <c r="L2014" s="343"/>
      <c r="M2014" s="343"/>
      <c r="N2014" s="343"/>
      <c r="O2014" s="382"/>
      <c r="P2014" s="343"/>
    </row>
    <row r="2015" spans="1:16" x14ac:dyDescent="0.3">
      <c r="A2015" s="376"/>
      <c r="B2015" s="372"/>
      <c r="C2015" s="372"/>
      <c r="D2015" s="372"/>
      <c r="E2015" s="372"/>
      <c r="F2015" s="343"/>
      <c r="G2015" s="343"/>
      <c r="H2015" s="343"/>
      <c r="I2015" s="343"/>
      <c r="J2015" s="343"/>
      <c r="K2015" s="343"/>
      <c r="L2015" s="343"/>
      <c r="M2015" s="343"/>
      <c r="N2015" s="343"/>
      <c r="O2015" s="382"/>
      <c r="P2015" s="343"/>
    </row>
    <row r="2016" spans="1:16" x14ac:dyDescent="0.3">
      <c r="A2016" s="376"/>
      <c r="B2016" s="372"/>
      <c r="C2016" s="372"/>
      <c r="D2016" s="372"/>
      <c r="E2016" s="372"/>
      <c r="F2016" s="343"/>
      <c r="G2016" s="343"/>
      <c r="H2016" s="343"/>
      <c r="I2016" s="343"/>
      <c r="J2016" s="343"/>
      <c r="K2016" s="343"/>
      <c r="L2016" s="343"/>
      <c r="M2016" s="343"/>
      <c r="N2016" s="343"/>
      <c r="O2016" s="382"/>
      <c r="P2016" s="343"/>
    </row>
    <row r="2017" spans="1:16" x14ac:dyDescent="0.3">
      <c r="A2017" s="376"/>
      <c r="B2017" s="372"/>
      <c r="C2017" s="372"/>
      <c r="D2017" s="372"/>
      <c r="E2017" s="372"/>
      <c r="F2017" s="343"/>
      <c r="G2017" s="343"/>
      <c r="H2017" s="343"/>
      <c r="I2017" s="343"/>
      <c r="J2017" s="343"/>
      <c r="K2017" s="343"/>
      <c r="L2017" s="343"/>
      <c r="M2017" s="343"/>
      <c r="N2017" s="343"/>
      <c r="O2017" s="382"/>
      <c r="P2017" s="343"/>
    </row>
    <row r="2018" spans="1:16" x14ac:dyDescent="0.3">
      <c r="A2018" s="376"/>
      <c r="B2018" s="372"/>
      <c r="C2018" s="372"/>
      <c r="D2018" s="372"/>
      <c r="E2018" s="372"/>
      <c r="F2018" s="343"/>
      <c r="G2018" s="343"/>
      <c r="H2018" s="343"/>
      <c r="I2018" s="343"/>
      <c r="J2018" s="343"/>
      <c r="K2018" s="343"/>
      <c r="L2018" s="343"/>
      <c r="M2018" s="343"/>
      <c r="N2018" s="343"/>
      <c r="O2018" s="382"/>
      <c r="P2018" s="343"/>
    </row>
    <row r="2019" spans="1:16" x14ac:dyDescent="0.3">
      <c r="A2019" s="376"/>
      <c r="B2019" s="372"/>
      <c r="C2019" s="372"/>
      <c r="D2019" s="372"/>
      <c r="E2019" s="372"/>
      <c r="F2019" s="343"/>
      <c r="G2019" s="343"/>
      <c r="H2019" s="343"/>
      <c r="I2019" s="343"/>
      <c r="J2019" s="343"/>
      <c r="K2019" s="343"/>
      <c r="L2019" s="343"/>
      <c r="M2019" s="343"/>
      <c r="N2019" s="343"/>
      <c r="O2019" s="382"/>
      <c r="P2019" s="343"/>
    </row>
    <row r="2020" spans="1:16" x14ac:dyDescent="0.3">
      <c r="A2020" s="376"/>
      <c r="B2020" s="372"/>
      <c r="C2020" s="372"/>
      <c r="D2020" s="372"/>
      <c r="E2020" s="372"/>
      <c r="F2020" s="343"/>
      <c r="G2020" s="343"/>
      <c r="H2020" s="343"/>
      <c r="I2020" s="343"/>
      <c r="J2020" s="343"/>
      <c r="K2020" s="343"/>
      <c r="L2020" s="343"/>
      <c r="M2020" s="343"/>
      <c r="N2020" s="343"/>
      <c r="O2020" s="382"/>
      <c r="P2020" s="343"/>
    </row>
    <row r="2021" spans="1:16" x14ac:dyDescent="0.3">
      <c r="A2021" s="376"/>
      <c r="B2021" s="372"/>
      <c r="C2021" s="372"/>
      <c r="D2021" s="372"/>
      <c r="E2021" s="372"/>
      <c r="F2021" s="343"/>
      <c r="G2021" s="343"/>
      <c r="H2021" s="343"/>
      <c r="I2021" s="343"/>
      <c r="J2021" s="343"/>
      <c r="K2021" s="343"/>
      <c r="L2021" s="343"/>
      <c r="M2021" s="343"/>
      <c r="N2021" s="343"/>
      <c r="O2021" s="382"/>
      <c r="P2021" s="343"/>
    </row>
    <row r="2022" spans="1:16" x14ac:dyDescent="0.3">
      <c r="A2022" s="376"/>
      <c r="B2022" s="372"/>
      <c r="C2022" s="372"/>
      <c r="D2022" s="372"/>
      <c r="E2022" s="372"/>
      <c r="F2022" s="343"/>
      <c r="G2022" s="343"/>
      <c r="H2022" s="343"/>
      <c r="I2022" s="343"/>
      <c r="J2022" s="343"/>
      <c r="K2022" s="343"/>
      <c r="L2022" s="343"/>
      <c r="M2022" s="343"/>
      <c r="N2022" s="343"/>
      <c r="O2022" s="382"/>
      <c r="P2022" s="343"/>
    </row>
    <row r="2023" spans="1:16" x14ac:dyDescent="0.3">
      <c r="A2023" s="376"/>
      <c r="B2023" s="372"/>
      <c r="C2023" s="372"/>
      <c r="D2023" s="372"/>
      <c r="E2023" s="372"/>
      <c r="F2023" s="343"/>
      <c r="G2023" s="343"/>
      <c r="H2023" s="343"/>
      <c r="I2023" s="343"/>
      <c r="J2023" s="343"/>
      <c r="K2023" s="343"/>
      <c r="L2023" s="343"/>
      <c r="M2023" s="343"/>
      <c r="N2023" s="343"/>
      <c r="O2023" s="382"/>
      <c r="P2023" s="343"/>
    </row>
    <row r="2024" spans="1:16" x14ac:dyDescent="0.3">
      <c r="A2024" s="376"/>
      <c r="B2024" s="372"/>
      <c r="C2024" s="372"/>
      <c r="D2024" s="372"/>
      <c r="E2024" s="372"/>
      <c r="F2024" s="343"/>
      <c r="G2024" s="343"/>
      <c r="H2024" s="343"/>
      <c r="I2024" s="343"/>
      <c r="J2024" s="343"/>
      <c r="K2024" s="343"/>
      <c r="L2024" s="343"/>
      <c r="M2024" s="343"/>
      <c r="N2024" s="343"/>
      <c r="O2024" s="382"/>
      <c r="P2024" s="343"/>
    </row>
    <row r="2025" spans="1:16" x14ac:dyDescent="0.3">
      <c r="A2025" s="376"/>
      <c r="B2025" s="372"/>
      <c r="C2025" s="372"/>
      <c r="D2025" s="372"/>
      <c r="E2025" s="372"/>
      <c r="F2025" s="343"/>
      <c r="G2025" s="343"/>
      <c r="H2025" s="343"/>
      <c r="I2025" s="343"/>
      <c r="J2025" s="343"/>
      <c r="K2025" s="343"/>
      <c r="L2025" s="343"/>
      <c r="M2025" s="343"/>
      <c r="N2025" s="343"/>
      <c r="O2025" s="382"/>
      <c r="P2025" s="343"/>
    </row>
    <row r="2026" spans="1:16" x14ac:dyDescent="0.3">
      <c r="A2026" s="376"/>
      <c r="B2026" s="372"/>
      <c r="C2026" s="372"/>
      <c r="D2026" s="372"/>
      <c r="E2026" s="372"/>
      <c r="F2026" s="343"/>
      <c r="G2026" s="343"/>
      <c r="H2026" s="343"/>
      <c r="I2026" s="343"/>
      <c r="J2026" s="343"/>
      <c r="K2026" s="343"/>
      <c r="L2026" s="343"/>
      <c r="M2026" s="343"/>
      <c r="N2026" s="343"/>
      <c r="O2026" s="382"/>
      <c r="P2026" s="343"/>
    </row>
    <row r="2027" spans="1:16" x14ac:dyDescent="0.3">
      <c r="A2027" s="376"/>
      <c r="B2027" s="372"/>
      <c r="C2027" s="372"/>
      <c r="D2027" s="372"/>
      <c r="E2027" s="372"/>
      <c r="F2027" s="343"/>
      <c r="G2027" s="343"/>
      <c r="H2027" s="343"/>
      <c r="I2027" s="343"/>
      <c r="J2027" s="343"/>
      <c r="K2027" s="343"/>
      <c r="L2027" s="343"/>
      <c r="M2027" s="343"/>
      <c r="N2027" s="343"/>
      <c r="O2027" s="382"/>
      <c r="P2027" s="343"/>
    </row>
    <row r="2028" spans="1:16" x14ac:dyDescent="0.3">
      <c r="A2028" s="376"/>
      <c r="B2028" s="372"/>
      <c r="C2028" s="372"/>
      <c r="D2028" s="372"/>
      <c r="E2028" s="372"/>
      <c r="F2028" s="343"/>
      <c r="G2028" s="343"/>
      <c r="H2028" s="343"/>
      <c r="I2028" s="343"/>
      <c r="J2028" s="343"/>
      <c r="K2028" s="343"/>
      <c r="L2028" s="343"/>
      <c r="M2028" s="343"/>
      <c r="N2028" s="343"/>
      <c r="O2028" s="382"/>
      <c r="P2028" s="343"/>
    </row>
    <row r="2029" spans="1:16" x14ac:dyDescent="0.3">
      <c r="A2029" s="376"/>
      <c r="B2029" s="372"/>
      <c r="C2029" s="372"/>
      <c r="D2029" s="372"/>
      <c r="E2029" s="372"/>
      <c r="F2029" s="343"/>
      <c r="G2029" s="343"/>
      <c r="H2029" s="343"/>
      <c r="I2029" s="343"/>
      <c r="J2029" s="343"/>
      <c r="K2029" s="343"/>
      <c r="L2029" s="343"/>
      <c r="M2029" s="343"/>
      <c r="N2029" s="343"/>
      <c r="O2029" s="382"/>
      <c r="P2029" s="343"/>
    </row>
    <row r="2030" spans="1:16" x14ac:dyDescent="0.3">
      <c r="A2030" s="376"/>
      <c r="B2030" s="372"/>
      <c r="C2030" s="372"/>
      <c r="D2030" s="372"/>
      <c r="E2030" s="372"/>
      <c r="F2030" s="343"/>
      <c r="G2030" s="343"/>
      <c r="H2030" s="343"/>
      <c r="I2030" s="343"/>
      <c r="J2030" s="343"/>
      <c r="K2030" s="343"/>
      <c r="L2030" s="343"/>
      <c r="M2030" s="343"/>
      <c r="N2030" s="343"/>
      <c r="O2030" s="382"/>
      <c r="P2030" s="343"/>
    </row>
    <row r="2031" spans="1:16" x14ac:dyDescent="0.3">
      <c r="A2031" s="376"/>
      <c r="B2031" s="372"/>
      <c r="C2031" s="372"/>
      <c r="D2031" s="372"/>
      <c r="E2031" s="372"/>
      <c r="F2031" s="343"/>
      <c r="G2031" s="343"/>
      <c r="H2031" s="343"/>
      <c r="I2031" s="343"/>
      <c r="J2031" s="343"/>
      <c r="K2031" s="343"/>
      <c r="L2031" s="343"/>
      <c r="M2031" s="343"/>
      <c r="N2031" s="343"/>
      <c r="O2031" s="382"/>
      <c r="P2031" s="343"/>
    </row>
    <row r="2032" spans="1:16" x14ac:dyDescent="0.3">
      <c r="A2032" s="376"/>
      <c r="B2032" s="372"/>
      <c r="C2032" s="372"/>
      <c r="D2032" s="372"/>
      <c r="E2032" s="372"/>
      <c r="F2032" s="343"/>
      <c r="G2032" s="343"/>
      <c r="H2032" s="343"/>
      <c r="I2032" s="343"/>
      <c r="J2032" s="343"/>
      <c r="K2032" s="343"/>
      <c r="L2032" s="343"/>
      <c r="M2032" s="343"/>
      <c r="N2032" s="343"/>
      <c r="O2032" s="382"/>
      <c r="P2032" s="343"/>
    </row>
  </sheetData>
  <mergeCells count="6">
    <mergeCell ref="G1:M1"/>
    <mergeCell ref="B3:I3"/>
    <mergeCell ref="J3:N3"/>
    <mergeCell ref="B4:I4"/>
    <mergeCell ref="J4:N5"/>
    <mergeCell ref="B5:I5"/>
  </mergeCells>
  <pageMargins left="0.19027777777777799" right="0.140277777777778" top="0.47222222222222199" bottom="0.27569444444444402" header="0.51180555555555496" footer="0.51180555555555496"/>
  <pageSetup paperSize="9" firstPageNumber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668"/>
  <sheetViews>
    <sheetView tabSelected="1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A630" sqref="A630:XFD636"/>
    </sheetView>
  </sheetViews>
  <sheetFormatPr defaultRowHeight="14.4" x14ac:dyDescent="0.3"/>
  <cols>
    <col min="1" max="1" width="32.44140625"/>
    <col min="2" max="2" width="8.109375"/>
    <col min="3" max="3" width="6.5546875" bestFit="1" customWidth="1"/>
    <col min="4" max="4" width="7.5546875" bestFit="1" customWidth="1"/>
    <col min="5" max="5" width="4.33203125"/>
    <col min="6" max="6" width="4.88671875"/>
    <col min="7" max="11" width="4.33203125"/>
    <col min="12" max="12" width="6.5546875"/>
    <col min="13" max="13" width="8.44140625"/>
    <col min="14" max="14" width="20.109375" customWidth="1"/>
    <col min="15" max="15" width="2.6640625"/>
    <col min="16" max="16" width="8.6640625"/>
    <col min="18" max="18" width="8.6640625" style="466"/>
    <col min="19" max="1026" width="8.6640625"/>
  </cols>
  <sheetData>
    <row r="1" spans="1:40" ht="20.399999999999999" customHeight="1" x14ac:dyDescent="0.3">
      <c r="A1" s="4" t="s">
        <v>108</v>
      </c>
      <c r="B1" s="4"/>
      <c r="C1" s="4"/>
      <c r="D1" s="4"/>
      <c r="E1" s="4"/>
      <c r="F1" s="4"/>
      <c r="G1" s="561" t="s">
        <v>448</v>
      </c>
      <c r="H1" s="561"/>
      <c r="I1" s="561"/>
      <c r="J1" s="561"/>
      <c r="K1" s="561"/>
      <c r="L1" s="561"/>
      <c r="M1" s="561"/>
      <c r="N1" s="4"/>
      <c r="O1" s="4"/>
      <c r="AI1" s="24"/>
      <c r="AJ1" s="24"/>
      <c r="AK1" s="24"/>
      <c r="AL1" s="24"/>
      <c r="AM1" s="24"/>
      <c r="AN1" s="24"/>
    </row>
    <row r="2" spans="1:40" ht="12" customHeight="1" thickBot="1" x14ac:dyDescent="0.35">
      <c r="A2" s="193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AI2" s="24"/>
      <c r="AJ2" s="24"/>
      <c r="AK2" s="24"/>
      <c r="AL2" s="24"/>
      <c r="AM2" s="24"/>
      <c r="AN2" s="24"/>
    </row>
    <row r="3" spans="1:40" ht="15" customHeight="1" thickBot="1" x14ac:dyDescent="0.35">
      <c r="A3" s="9" t="s">
        <v>2</v>
      </c>
      <c r="B3" s="568"/>
      <c r="C3" s="568"/>
      <c r="D3" s="568"/>
      <c r="E3" s="568"/>
      <c r="F3" s="568"/>
      <c r="G3" s="568"/>
      <c r="H3" s="568"/>
      <c r="I3" s="568"/>
      <c r="J3" s="566" t="s">
        <v>3</v>
      </c>
      <c r="K3" s="567"/>
      <c r="L3" s="567"/>
      <c r="M3" s="567"/>
      <c r="N3" s="369"/>
      <c r="O3" s="8"/>
      <c r="AI3" s="24"/>
      <c r="AJ3" s="24"/>
      <c r="AK3" s="24"/>
      <c r="AL3" s="24"/>
      <c r="AM3" s="24"/>
      <c r="AN3" s="24"/>
    </row>
    <row r="4" spans="1:40" ht="15" customHeight="1" thickBot="1" x14ac:dyDescent="0.35">
      <c r="A4" s="14" t="s">
        <v>4</v>
      </c>
      <c r="B4" s="568"/>
      <c r="C4" s="568"/>
      <c r="D4" s="568"/>
      <c r="E4" s="568"/>
      <c r="F4" s="568"/>
      <c r="G4" s="568"/>
      <c r="H4" s="568"/>
      <c r="I4" s="568"/>
      <c r="J4" s="575">
        <f>M679</f>
        <v>0</v>
      </c>
      <c r="K4" s="576"/>
      <c r="L4" s="576"/>
      <c r="M4" s="576"/>
      <c r="N4" s="367"/>
      <c r="O4" s="8"/>
      <c r="P4" s="24"/>
      <c r="Q4" s="24"/>
      <c r="AI4" s="24"/>
      <c r="AJ4" s="24"/>
      <c r="AK4" s="24"/>
      <c r="AL4" s="24"/>
      <c r="AM4" s="24"/>
      <c r="AN4" s="24"/>
    </row>
    <row r="5" spans="1:40" ht="15" customHeight="1" thickBot="1" x14ac:dyDescent="0.35">
      <c r="A5" s="15" t="s">
        <v>5</v>
      </c>
      <c r="B5" s="574"/>
      <c r="C5" s="574"/>
      <c r="D5" s="574"/>
      <c r="E5" s="574"/>
      <c r="F5" s="574"/>
      <c r="G5" s="574"/>
      <c r="H5" s="574"/>
      <c r="I5" s="574"/>
      <c r="J5" s="577"/>
      <c r="K5" s="578"/>
      <c r="L5" s="578"/>
      <c r="M5" s="578"/>
      <c r="N5" s="368"/>
      <c r="O5" s="8"/>
      <c r="AI5" s="24"/>
      <c r="AJ5" s="24"/>
      <c r="AK5" s="24"/>
      <c r="AL5" s="24"/>
      <c r="AM5" s="24"/>
      <c r="AN5" s="24"/>
    </row>
    <row r="6" spans="1:40" ht="14.4" customHeight="1" thickBot="1" x14ac:dyDescent="0.35">
      <c r="A6" s="194" t="s">
        <v>6</v>
      </c>
      <c r="B6" s="17" t="s">
        <v>7</v>
      </c>
      <c r="C6" s="400" t="s">
        <v>8</v>
      </c>
      <c r="D6" s="18" t="s">
        <v>9</v>
      </c>
      <c r="E6" s="19" t="s">
        <v>10</v>
      </c>
      <c r="F6" s="20"/>
      <c r="G6" s="20"/>
      <c r="H6" s="20"/>
      <c r="I6" s="20"/>
      <c r="J6" s="20"/>
      <c r="K6" s="21"/>
      <c r="L6" s="22" t="s">
        <v>11</v>
      </c>
      <c r="M6" s="17" t="s">
        <v>12</v>
      </c>
      <c r="N6" s="195" t="s">
        <v>13</v>
      </c>
      <c r="O6" s="196"/>
      <c r="R6" s="465"/>
      <c r="S6" s="197"/>
      <c r="T6" s="197"/>
      <c r="U6" s="197"/>
      <c r="V6" s="197"/>
      <c r="W6" s="197"/>
      <c r="AI6" s="24"/>
      <c r="AJ6" s="24"/>
      <c r="AK6" s="24"/>
      <c r="AL6" s="24"/>
      <c r="AM6" s="24"/>
      <c r="AN6" s="24"/>
    </row>
    <row r="7" spans="1:40" ht="14.4" customHeight="1" x14ac:dyDescent="0.3">
      <c r="A7" s="139" t="s">
        <v>526</v>
      </c>
      <c r="B7" s="140" t="s">
        <v>14</v>
      </c>
      <c r="E7" s="78" t="s">
        <v>15</v>
      </c>
      <c r="F7" s="78" t="s">
        <v>16</v>
      </c>
      <c r="G7" s="84" t="s">
        <v>17</v>
      </c>
      <c r="H7" s="85" t="s">
        <v>18</v>
      </c>
      <c r="I7" s="86" t="s">
        <v>19</v>
      </c>
      <c r="J7" s="87" t="s">
        <v>20</v>
      </c>
      <c r="K7" s="100" t="s">
        <v>21</v>
      </c>
      <c r="L7" s="198">
        <f>L8+L9+L10+L11+L12+L13+L14</f>
        <v>0</v>
      </c>
      <c r="M7" s="199"/>
      <c r="N7" s="200"/>
      <c r="O7" s="196"/>
      <c r="R7" s="465"/>
      <c r="S7" s="197"/>
      <c r="T7" s="197"/>
      <c r="U7" s="197"/>
      <c r="V7" s="197"/>
      <c r="W7" s="197"/>
      <c r="AI7" s="24"/>
      <c r="AJ7" s="24"/>
      <c r="AK7" s="24"/>
      <c r="AL7" s="24"/>
      <c r="AM7" s="24"/>
      <c r="AN7" s="24"/>
    </row>
    <row r="8" spans="1:40" ht="14.4" customHeight="1" x14ac:dyDescent="0.3">
      <c r="A8" s="139"/>
      <c r="B8" s="140"/>
      <c r="C8" s="40">
        <v>24</v>
      </c>
      <c r="D8" s="465">
        <v>105</v>
      </c>
      <c r="E8" s="40"/>
      <c r="F8" s="40"/>
      <c r="G8" s="40"/>
      <c r="H8" s="40"/>
      <c r="I8" s="40"/>
      <c r="J8" s="40"/>
      <c r="K8" s="53"/>
      <c r="L8" s="42">
        <f t="shared" ref="L8:L14" si="0">E8+F8+G8+H8+I8+J8+K8</f>
        <v>0</v>
      </c>
      <c r="M8" s="43">
        <f t="shared" ref="M8:M14" si="1">L8*D8</f>
        <v>0</v>
      </c>
      <c r="N8" s="200"/>
      <c r="O8" s="196"/>
      <c r="R8" s="465"/>
      <c r="S8" s="197"/>
      <c r="T8" s="457"/>
      <c r="U8" s="197"/>
      <c r="V8" s="458"/>
      <c r="W8" s="197"/>
      <c r="AI8" s="24"/>
      <c r="AJ8" s="24"/>
      <c r="AK8" s="24"/>
      <c r="AL8" s="24"/>
      <c r="AM8" s="24"/>
      <c r="AN8" s="24"/>
    </row>
    <row r="9" spans="1:40" ht="14.4" customHeight="1" x14ac:dyDescent="0.3">
      <c r="A9" s="139"/>
      <c r="B9" s="140"/>
      <c r="C9" s="40">
        <v>26</v>
      </c>
      <c r="D9" s="465">
        <v>105</v>
      </c>
      <c r="E9" s="40"/>
      <c r="F9" s="40"/>
      <c r="G9" s="40"/>
      <c r="H9" s="40"/>
      <c r="I9" s="40"/>
      <c r="J9" s="40"/>
      <c r="K9" s="53"/>
      <c r="L9" s="42">
        <f t="shared" si="0"/>
        <v>0</v>
      </c>
      <c r="M9" s="43">
        <f t="shared" si="1"/>
        <v>0</v>
      </c>
      <c r="N9" s="200"/>
      <c r="O9" s="196"/>
      <c r="R9" s="465"/>
      <c r="S9" s="197"/>
      <c r="T9" s="457"/>
      <c r="U9" s="197"/>
      <c r="V9" s="458"/>
      <c r="W9" s="197"/>
      <c r="AI9" s="24"/>
      <c r="AJ9" s="24"/>
      <c r="AK9" s="24"/>
      <c r="AL9" s="24"/>
      <c r="AM9" s="24"/>
      <c r="AN9" s="24"/>
    </row>
    <row r="10" spans="1:40" ht="14.4" customHeight="1" x14ac:dyDescent="0.3">
      <c r="A10" s="139"/>
      <c r="B10" s="140"/>
      <c r="C10" s="40">
        <v>28</v>
      </c>
      <c r="D10" s="465">
        <v>105</v>
      </c>
      <c r="E10" s="40"/>
      <c r="F10" s="40"/>
      <c r="G10" s="40"/>
      <c r="H10" s="40"/>
      <c r="I10" s="40"/>
      <c r="J10" s="40"/>
      <c r="K10" s="53"/>
      <c r="L10" s="42">
        <f t="shared" si="0"/>
        <v>0</v>
      </c>
      <c r="M10" s="43">
        <f t="shared" si="1"/>
        <v>0</v>
      </c>
      <c r="N10" s="200"/>
      <c r="O10" s="196"/>
      <c r="R10" s="465"/>
      <c r="S10" s="197"/>
      <c r="T10" s="457"/>
      <c r="U10" s="197"/>
      <c r="V10" s="458"/>
      <c r="W10" s="197"/>
      <c r="AI10" s="24"/>
      <c r="AJ10" s="24"/>
      <c r="AK10" s="24"/>
      <c r="AL10" s="24"/>
      <c r="AM10" s="24"/>
      <c r="AN10" s="24"/>
    </row>
    <row r="11" spans="1:40" ht="14.4" customHeight="1" x14ac:dyDescent="0.3">
      <c r="A11" s="139"/>
      <c r="B11" s="140"/>
      <c r="C11" s="40">
        <v>30</v>
      </c>
      <c r="D11" s="465">
        <v>122</v>
      </c>
      <c r="E11" s="40"/>
      <c r="F11" s="40"/>
      <c r="G11" s="40"/>
      <c r="H11" s="40"/>
      <c r="I11" s="40"/>
      <c r="J11" s="40"/>
      <c r="K11" s="53"/>
      <c r="L11" s="42">
        <f t="shared" si="0"/>
        <v>0</v>
      </c>
      <c r="M11" s="43">
        <f t="shared" si="1"/>
        <v>0</v>
      </c>
      <c r="N11" s="200"/>
      <c r="O11" s="196"/>
      <c r="R11" s="465"/>
      <c r="S11" s="197"/>
      <c r="T11" s="457"/>
      <c r="U11" s="197"/>
      <c r="V11" s="458"/>
      <c r="W11" s="197"/>
      <c r="AI11" s="24"/>
      <c r="AJ11" s="24"/>
      <c r="AK11" s="24"/>
      <c r="AL11" s="24"/>
      <c r="AM11" s="24"/>
      <c r="AN11" s="24"/>
    </row>
    <row r="12" spans="1:40" ht="14.4" customHeight="1" x14ac:dyDescent="0.3">
      <c r="A12" s="139"/>
      <c r="B12" s="140"/>
      <c r="C12" s="40">
        <v>32</v>
      </c>
      <c r="D12" s="465">
        <v>122</v>
      </c>
      <c r="E12" s="40"/>
      <c r="F12" s="40"/>
      <c r="G12" s="40"/>
      <c r="H12" s="40"/>
      <c r="I12" s="40"/>
      <c r="J12" s="40"/>
      <c r="K12" s="53"/>
      <c r="L12" s="42">
        <f t="shared" si="0"/>
        <v>0</v>
      </c>
      <c r="M12" s="43">
        <f t="shared" si="1"/>
        <v>0</v>
      </c>
      <c r="N12" s="200"/>
      <c r="O12" s="196"/>
      <c r="R12" s="465"/>
      <c r="S12" s="197"/>
      <c r="T12" s="457"/>
      <c r="U12" s="197"/>
      <c r="V12" s="458"/>
      <c r="W12" s="197"/>
      <c r="AI12" s="24"/>
      <c r="AJ12" s="24"/>
      <c r="AK12" s="24"/>
      <c r="AL12" s="24"/>
      <c r="AM12" s="24"/>
      <c r="AN12" s="24"/>
    </row>
    <row r="13" spans="1:40" ht="14.4" customHeight="1" x14ac:dyDescent="0.3">
      <c r="A13" s="139"/>
      <c r="B13" s="140"/>
      <c r="C13" s="40">
        <v>34</v>
      </c>
      <c r="D13" s="465">
        <v>138</v>
      </c>
      <c r="E13" s="40"/>
      <c r="F13" s="40"/>
      <c r="G13" s="40"/>
      <c r="H13" s="40"/>
      <c r="I13" s="40"/>
      <c r="J13" s="40"/>
      <c r="K13" s="53"/>
      <c r="L13" s="42">
        <f t="shared" si="0"/>
        <v>0</v>
      </c>
      <c r="M13" s="43">
        <f t="shared" si="1"/>
        <v>0</v>
      </c>
      <c r="N13" s="200"/>
      <c r="O13" s="196"/>
      <c r="R13" s="465"/>
      <c r="S13" s="197"/>
      <c r="T13" s="457"/>
      <c r="U13" s="197"/>
      <c r="V13" s="458"/>
      <c r="W13" s="197"/>
      <c r="AI13" s="24"/>
      <c r="AJ13" s="24"/>
      <c r="AK13" s="24"/>
      <c r="AL13" s="24"/>
      <c r="AM13" s="24"/>
      <c r="AN13" s="24"/>
    </row>
    <row r="14" spans="1:40" ht="14.4" customHeight="1" thickBot="1" x14ac:dyDescent="0.35">
      <c r="A14" s="139"/>
      <c r="B14" s="140"/>
      <c r="C14" s="40">
        <v>36</v>
      </c>
      <c r="D14" s="465">
        <v>155</v>
      </c>
      <c r="E14" s="40"/>
      <c r="F14" s="40"/>
      <c r="G14" s="40"/>
      <c r="H14" s="40"/>
      <c r="I14" s="40"/>
      <c r="J14" s="40"/>
      <c r="K14" s="53"/>
      <c r="L14" s="42">
        <f t="shared" si="0"/>
        <v>0</v>
      </c>
      <c r="M14" s="43">
        <f t="shared" si="1"/>
        <v>0</v>
      </c>
      <c r="N14" s="200"/>
      <c r="O14" s="196"/>
      <c r="R14" s="465"/>
      <c r="S14" s="197"/>
      <c r="T14" s="457"/>
      <c r="U14" s="197"/>
      <c r="V14" s="458"/>
      <c r="W14" s="197"/>
      <c r="AI14" s="24"/>
      <c r="AJ14" s="24"/>
      <c r="AK14" s="24"/>
      <c r="AL14" s="24"/>
      <c r="AM14" s="24"/>
      <c r="AN14" s="24"/>
    </row>
    <row r="15" spans="1:40" ht="14.4" customHeight="1" x14ac:dyDescent="0.3">
      <c r="A15" s="137" t="s">
        <v>527</v>
      </c>
      <c r="B15" s="138" t="s">
        <v>109</v>
      </c>
      <c r="C15" s="201"/>
      <c r="D15" s="251">
        <v>0</v>
      </c>
      <c r="E15" s="52" t="s">
        <v>15</v>
      </c>
      <c r="F15" s="78" t="s">
        <v>29</v>
      </c>
      <c r="G15" s="78" t="s">
        <v>30</v>
      </c>
      <c r="H15" s="461" t="s">
        <v>44</v>
      </c>
      <c r="I15" s="560" t="s">
        <v>22</v>
      </c>
      <c r="J15" s="559" t="s">
        <v>43</v>
      </c>
      <c r="K15" s="58" t="s">
        <v>113</v>
      </c>
      <c r="L15" s="205" t="e">
        <f>L16+L17+L18+L19+L20+L21+#REF!+L22</f>
        <v>#REF!</v>
      </c>
      <c r="M15" s="206"/>
      <c r="N15" s="207"/>
      <c r="O15" s="196"/>
      <c r="R15" s="465"/>
      <c r="S15" s="197"/>
      <c r="T15" s="457"/>
      <c r="U15" s="197"/>
      <c r="V15" s="458"/>
      <c r="W15" s="197"/>
      <c r="AI15" s="24"/>
      <c r="AJ15" s="24"/>
      <c r="AK15" s="24"/>
      <c r="AL15" s="24"/>
      <c r="AM15" s="24"/>
      <c r="AN15" s="24"/>
    </row>
    <row r="16" spans="1:40" ht="14.4" customHeight="1" x14ac:dyDescent="0.3">
      <c r="A16" s="139"/>
      <c r="B16" s="140"/>
      <c r="C16" s="53">
        <v>24</v>
      </c>
      <c r="D16" s="465">
        <v>105</v>
      </c>
      <c r="E16" s="53"/>
      <c r="F16" s="343"/>
      <c r="G16" s="343"/>
      <c r="H16" s="343"/>
      <c r="I16" s="343"/>
      <c r="J16" s="343"/>
      <c r="K16" s="343"/>
      <c r="L16" s="42">
        <f t="shared" ref="L16:L22" si="2">E16+F16+G16+H16+I16+J16+K16</f>
        <v>0</v>
      </c>
      <c r="M16" s="43">
        <f t="shared" ref="M16:M22" si="3">L16*D16</f>
        <v>0</v>
      </c>
      <c r="N16" s="200"/>
      <c r="O16" s="196"/>
      <c r="R16" s="465"/>
      <c r="S16" s="197"/>
      <c r="T16" s="457"/>
      <c r="U16" s="197"/>
      <c r="V16" s="458"/>
      <c r="W16" s="197"/>
      <c r="AI16" s="24"/>
      <c r="AJ16" s="24"/>
      <c r="AK16" s="24"/>
      <c r="AL16" s="24"/>
      <c r="AM16" s="24"/>
      <c r="AN16" s="24"/>
    </row>
    <row r="17" spans="1:40" ht="14.4" customHeight="1" x14ac:dyDescent="0.3">
      <c r="A17" s="139"/>
      <c r="B17" s="140"/>
      <c r="C17" s="53">
        <v>26</v>
      </c>
      <c r="D17" s="465">
        <v>105</v>
      </c>
      <c r="E17" s="53"/>
      <c r="F17" s="343"/>
      <c r="G17" s="343"/>
      <c r="H17" s="343"/>
      <c r="I17" s="343"/>
      <c r="J17" s="343"/>
      <c r="K17" s="343"/>
      <c r="L17" s="42">
        <f t="shared" si="2"/>
        <v>0</v>
      </c>
      <c r="M17" s="43">
        <f t="shared" si="3"/>
        <v>0</v>
      </c>
      <c r="N17" s="200"/>
      <c r="O17" s="196"/>
      <c r="R17" s="465"/>
      <c r="S17" s="197"/>
      <c r="T17" s="457"/>
      <c r="U17" s="197"/>
      <c r="V17" s="458"/>
      <c r="W17" s="197"/>
      <c r="AI17" s="24"/>
      <c r="AJ17" s="24"/>
      <c r="AK17" s="24"/>
      <c r="AL17" s="24"/>
      <c r="AM17" s="24"/>
      <c r="AN17" s="24"/>
    </row>
    <row r="18" spans="1:40" ht="14.4" customHeight="1" x14ac:dyDescent="0.3">
      <c r="A18" s="139"/>
      <c r="B18" s="140"/>
      <c r="C18" s="53">
        <v>28</v>
      </c>
      <c r="D18" s="465">
        <v>105</v>
      </c>
      <c r="E18" s="53"/>
      <c r="F18" s="343"/>
      <c r="G18" s="343"/>
      <c r="H18" s="343"/>
      <c r="I18" s="343"/>
      <c r="J18" s="343"/>
      <c r="K18" s="343"/>
      <c r="L18" s="42">
        <f t="shared" si="2"/>
        <v>0</v>
      </c>
      <c r="M18" s="43">
        <f t="shared" si="3"/>
        <v>0</v>
      </c>
      <c r="N18" s="200"/>
      <c r="O18" s="196"/>
      <c r="R18" s="465"/>
      <c r="S18" s="197"/>
      <c r="T18" s="457"/>
      <c r="U18" s="197"/>
      <c r="V18" s="458"/>
      <c r="W18" s="197"/>
      <c r="AI18" s="24"/>
      <c r="AJ18" s="24"/>
      <c r="AK18" s="24"/>
      <c r="AL18" s="24"/>
      <c r="AM18" s="24"/>
      <c r="AN18" s="24"/>
    </row>
    <row r="19" spans="1:40" ht="14.4" customHeight="1" x14ac:dyDescent="0.3">
      <c r="A19" s="139"/>
      <c r="B19" s="140"/>
      <c r="C19" s="53">
        <v>30</v>
      </c>
      <c r="D19" s="465">
        <v>122</v>
      </c>
      <c r="E19" s="53"/>
      <c r="F19" s="343"/>
      <c r="G19" s="343"/>
      <c r="H19" s="343"/>
      <c r="I19" s="343"/>
      <c r="J19" s="343"/>
      <c r="K19" s="343"/>
      <c r="L19" s="42">
        <f t="shared" si="2"/>
        <v>0</v>
      </c>
      <c r="M19" s="43">
        <f t="shared" si="3"/>
        <v>0</v>
      </c>
      <c r="N19" s="200"/>
      <c r="O19" s="196"/>
      <c r="R19" s="465"/>
      <c r="S19" s="197"/>
      <c r="T19" s="457"/>
      <c r="U19" s="197"/>
      <c r="V19" s="458"/>
      <c r="W19" s="197"/>
      <c r="AI19" s="24"/>
      <c r="AJ19" s="24"/>
      <c r="AK19" s="24"/>
      <c r="AL19" s="24"/>
      <c r="AM19" s="24"/>
      <c r="AN19" s="24"/>
    </row>
    <row r="20" spans="1:40" ht="14.4" customHeight="1" x14ac:dyDescent="0.3">
      <c r="A20" s="139"/>
      <c r="B20" s="140"/>
      <c r="C20" s="53">
        <v>32</v>
      </c>
      <c r="D20" s="465">
        <v>122</v>
      </c>
      <c r="E20" s="53"/>
      <c r="F20" s="343"/>
      <c r="G20" s="343"/>
      <c r="H20" s="343"/>
      <c r="I20" s="343"/>
      <c r="J20" s="343"/>
      <c r="K20" s="343"/>
      <c r="L20" s="42">
        <f t="shared" si="2"/>
        <v>0</v>
      </c>
      <c r="M20" s="43">
        <f t="shared" si="3"/>
        <v>0</v>
      </c>
      <c r="N20" s="200"/>
      <c r="O20" s="196"/>
      <c r="R20" s="465"/>
      <c r="S20" s="197"/>
      <c r="T20" s="457"/>
      <c r="U20" s="197"/>
      <c r="V20" s="458"/>
      <c r="W20" s="197"/>
      <c r="AI20" s="24"/>
      <c r="AJ20" s="24"/>
      <c r="AK20" s="24"/>
      <c r="AL20" s="24"/>
      <c r="AM20" s="24"/>
      <c r="AN20" s="24"/>
    </row>
    <row r="21" spans="1:40" ht="14.4" customHeight="1" x14ac:dyDescent="0.3">
      <c r="A21" s="139"/>
      <c r="B21" s="140"/>
      <c r="C21" s="53">
        <v>34</v>
      </c>
      <c r="D21" s="465">
        <v>138</v>
      </c>
      <c r="E21" s="53"/>
      <c r="F21" s="343"/>
      <c r="G21" s="343"/>
      <c r="H21" s="343"/>
      <c r="I21" s="343"/>
      <c r="J21" s="343"/>
      <c r="K21" s="343"/>
      <c r="L21" s="42">
        <f t="shared" si="2"/>
        <v>0</v>
      </c>
      <c r="M21" s="43">
        <f t="shared" si="3"/>
        <v>0</v>
      </c>
      <c r="N21" s="200"/>
      <c r="O21" s="196"/>
      <c r="R21" s="465"/>
      <c r="S21" s="197"/>
      <c r="T21" s="457"/>
      <c r="U21" s="197"/>
      <c r="V21" s="458"/>
      <c r="W21" s="197"/>
      <c r="AI21" s="24"/>
      <c r="AJ21" s="24"/>
      <c r="AK21" s="24"/>
      <c r="AL21" s="24"/>
      <c r="AM21" s="24"/>
      <c r="AN21" s="24"/>
    </row>
    <row r="22" spans="1:40" ht="14.4" customHeight="1" thickBot="1" x14ac:dyDescent="0.35">
      <c r="A22" s="139"/>
      <c r="B22" s="140"/>
      <c r="C22" s="53">
        <v>36</v>
      </c>
      <c r="D22" s="465">
        <v>155</v>
      </c>
      <c r="E22" s="53"/>
      <c r="F22" s="343"/>
      <c r="G22" s="343"/>
      <c r="H22" s="343"/>
      <c r="I22" s="343"/>
      <c r="J22" s="343"/>
      <c r="K22" s="343"/>
      <c r="L22" s="42">
        <f t="shared" si="2"/>
        <v>0</v>
      </c>
      <c r="M22" s="43">
        <f t="shared" si="3"/>
        <v>0</v>
      </c>
      <c r="N22" s="200"/>
      <c r="O22" s="196"/>
      <c r="R22" s="465"/>
      <c r="S22" s="197"/>
      <c r="T22" s="457"/>
      <c r="U22" s="197"/>
      <c r="V22" s="458"/>
      <c r="W22" s="197"/>
      <c r="AI22" s="24"/>
      <c r="AJ22" s="24"/>
      <c r="AK22" s="24"/>
      <c r="AL22" s="24"/>
      <c r="AM22" s="24"/>
      <c r="AN22" s="24"/>
    </row>
    <row r="23" spans="1:40" ht="14.4" customHeight="1" x14ac:dyDescent="0.3">
      <c r="A23" s="137" t="s">
        <v>528</v>
      </c>
      <c r="B23" s="138" t="s">
        <v>14</v>
      </c>
      <c r="C23" s="27"/>
      <c r="D23" s="251">
        <v>0</v>
      </c>
      <c r="E23" s="29" t="s">
        <v>15</v>
      </c>
      <c r="F23" s="29" t="s">
        <v>16</v>
      </c>
      <c r="G23" s="31" t="s">
        <v>18</v>
      </c>
      <c r="H23" s="32" t="s">
        <v>19</v>
      </c>
      <c r="I23" s="75"/>
      <c r="J23" s="75"/>
      <c r="K23" s="112"/>
      <c r="L23" s="35" t="e">
        <f>L24+L25+L26+L27+L28+L29+#REF!</f>
        <v>#REF!</v>
      </c>
      <c r="M23" s="206"/>
      <c r="N23" s="207"/>
      <c r="O23" s="196"/>
      <c r="R23" s="465"/>
      <c r="S23" s="197"/>
      <c r="T23" s="457"/>
      <c r="U23" s="197"/>
      <c r="V23" s="458"/>
      <c r="W23" s="197"/>
      <c r="AI23" s="24"/>
      <c r="AJ23" s="24"/>
      <c r="AK23" s="24"/>
      <c r="AL23" s="24"/>
      <c r="AM23" s="24"/>
      <c r="AN23" s="24"/>
    </row>
    <row r="24" spans="1:40" ht="14.4" customHeight="1" x14ac:dyDescent="0.3">
      <c r="A24" s="139"/>
      <c r="B24" s="140"/>
      <c r="C24" s="53">
        <v>26</v>
      </c>
      <c r="D24" s="465">
        <v>111</v>
      </c>
      <c r="E24" s="53"/>
      <c r="F24" s="53"/>
      <c r="G24" s="53"/>
      <c r="H24" s="53"/>
      <c r="I24" s="46"/>
      <c r="J24" s="46"/>
      <c r="K24" s="49"/>
      <c r="L24" s="42">
        <f t="shared" ref="L24:L29" si="4">E24+F24+G24+H24+I24+J24+K24</f>
        <v>0</v>
      </c>
      <c r="M24" s="43">
        <f t="shared" ref="M24:M29" si="5">L24*D24</f>
        <v>0</v>
      </c>
      <c r="N24" s="200"/>
      <c r="O24" s="196"/>
      <c r="R24" s="465"/>
      <c r="T24" s="457"/>
      <c r="V24" s="458"/>
      <c r="AI24" s="24"/>
      <c r="AJ24" s="24"/>
      <c r="AK24" s="24"/>
      <c r="AL24" s="24"/>
      <c r="AM24" s="24"/>
      <c r="AN24" s="24"/>
    </row>
    <row r="25" spans="1:40" ht="14.4" customHeight="1" x14ac:dyDescent="0.3">
      <c r="A25" s="139"/>
      <c r="B25" s="140"/>
      <c r="C25" s="53">
        <v>28</v>
      </c>
      <c r="D25" s="465">
        <v>111</v>
      </c>
      <c r="E25" s="53"/>
      <c r="F25" s="53"/>
      <c r="G25" s="53"/>
      <c r="H25" s="53"/>
      <c r="I25" s="46"/>
      <c r="J25" s="46"/>
      <c r="K25" s="49"/>
      <c r="L25" s="42">
        <f t="shared" si="4"/>
        <v>0</v>
      </c>
      <c r="M25" s="43">
        <f t="shared" si="5"/>
        <v>0</v>
      </c>
      <c r="N25" s="200"/>
      <c r="O25" s="196"/>
      <c r="R25" s="465"/>
      <c r="S25" s="211"/>
      <c r="T25" s="457"/>
      <c r="U25" s="211"/>
      <c r="V25" s="459"/>
      <c r="W25" s="211"/>
      <c r="X25" s="24"/>
      <c r="AI25" s="24"/>
      <c r="AJ25" s="24"/>
      <c r="AK25" s="24"/>
      <c r="AL25" s="24"/>
      <c r="AM25" s="24"/>
      <c r="AN25" s="24"/>
    </row>
    <row r="26" spans="1:40" ht="14.4" customHeight="1" x14ac:dyDescent="0.3">
      <c r="A26" s="139"/>
      <c r="B26" s="140"/>
      <c r="C26" s="53">
        <v>30</v>
      </c>
      <c r="D26" s="465">
        <v>128</v>
      </c>
      <c r="E26" s="53"/>
      <c r="F26" s="53"/>
      <c r="G26" s="53"/>
      <c r="H26" s="53"/>
      <c r="I26" s="46"/>
      <c r="J26" s="46"/>
      <c r="K26" s="49"/>
      <c r="L26" s="42">
        <f t="shared" si="4"/>
        <v>0</v>
      </c>
      <c r="M26" s="43">
        <f t="shared" si="5"/>
        <v>0</v>
      </c>
      <c r="N26" s="200"/>
      <c r="O26" s="196"/>
      <c r="R26" s="465"/>
      <c r="S26" s="211"/>
      <c r="T26" s="457"/>
      <c r="U26" s="211"/>
      <c r="V26" s="459"/>
      <c r="W26" s="211"/>
      <c r="X26" s="24"/>
      <c r="AI26" s="24"/>
      <c r="AJ26" s="24"/>
      <c r="AK26" s="24"/>
      <c r="AL26" s="24"/>
      <c r="AM26" s="24"/>
      <c r="AN26" s="24"/>
    </row>
    <row r="27" spans="1:40" ht="14.4" customHeight="1" x14ac:dyDescent="0.3">
      <c r="A27" s="139"/>
      <c r="B27" s="140"/>
      <c r="C27" s="53">
        <v>32</v>
      </c>
      <c r="D27" s="465">
        <v>128</v>
      </c>
      <c r="E27" s="53"/>
      <c r="F27" s="53"/>
      <c r="G27" s="53"/>
      <c r="H27" s="53"/>
      <c r="I27" s="46"/>
      <c r="J27" s="46"/>
      <c r="K27" s="49"/>
      <c r="L27" s="42">
        <f t="shared" si="4"/>
        <v>0</v>
      </c>
      <c r="M27" s="43">
        <f t="shared" si="5"/>
        <v>0</v>
      </c>
      <c r="N27" s="200"/>
      <c r="O27" s="196"/>
      <c r="R27" s="465"/>
      <c r="S27" s="211"/>
      <c r="T27" s="457"/>
      <c r="U27" s="211"/>
      <c r="V27" s="459"/>
      <c r="W27" s="211"/>
      <c r="X27" s="24"/>
      <c r="AI27" s="24"/>
      <c r="AJ27" s="24"/>
      <c r="AK27" s="24"/>
      <c r="AL27" s="24"/>
      <c r="AM27" s="24"/>
      <c r="AN27" s="24"/>
    </row>
    <row r="28" spans="1:40" ht="14.4" customHeight="1" x14ac:dyDescent="0.3">
      <c r="A28" s="139"/>
      <c r="B28" s="140"/>
      <c r="C28" s="53">
        <v>34</v>
      </c>
      <c r="D28" s="465">
        <v>144</v>
      </c>
      <c r="E28" s="53"/>
      <c r="F28" s="53"/>
      <c r="G28" s="53"/>
      <c r="H28" s="53"/>
      <c r="I28" s="46"/>
      <c r="J28" s="46"/>
      <c r="K28" s="49"/>
      <c r="L28" s="42">
        <f t="shared" si="4"/>
        <v>0</v>
      </c>
      <c r="M28" s="43">
        <f t="shared" si="5"/>
        <v>0</v>
      </c>
      <c r="N28" s="200"/>
      <c r="O28" s="196"/>
      <c r="R28" s="465"/>
      <c r="S28" s="211"/>
      <c r="T28" s="457"/>
      <c r="U28" s="211"/>
      <c r="V28" s="459"/>
      <c r="W28" s="211"/>
      <c r="X28" s="24"/>
      <c r="AI28" s="24"/>
      <c r="AJ28" s="24"/>
      <c r="AK28" s="24"/>
      <c r="AL28" s="24"/>
      <c r="AM28" s="24"/>
      <c r="AN28" s="24"/>
    </row>
    <row r="29" spans="1:40" ht="14.4" customHeight="1" x14ac:dyDescent="0.3">
      <c r="A29" s="139"/>
      <c r="B29" s="140"/>
      <c r="C29" s="53">
        <v>36</v>
      </c>
      <c r="D29" s="465">
        <v>161</v>
      </c>
      <c r="E29" s="53"/>
      <c r="F29" s="53"/>
      <c r="G29" s="53"/>
      <c r="H29" s="53"/>
      <c r="I29" s="46"/>
      <c r="J29" s="46"/>
      <c r="K29" s="49"/>
      <c r="L29" s="42">
        <f t="shared" si="4"/>
        <v>0</v>
      </c>
      <c r="M29" s="43">
        <f t="shared" si="5"/>
        <v>0</v>
      </c>
      <c r="N29" s="200"/>
      <c r="O29" s="196"/>
      <c r="R29" s="465"/>
      <c r="S29" s="211"/>
      <c r="T29" s="457"/>
      <c r="U29" s="211"/>
      <c r="V29" s="459"/>
      <c r="W29" s="211"/>
      <c r="X29" s="24"/>
      <c r="AI29" s="24"/>
      <c r="AJ29" s="24"/>
      <c r="AK29" s="24"/>
      <c r="AL29" s="24"/>
      <c r="AM29" s="24"/>
      <c r="AN29" s="24"/>
    </row>
    <row r="30" spans="1:40" ht="14.4" customHeight="1" x14ac:dyDescent="0.3">
      <c r="A30" s="139"/>
      <c r="B30" s="140"/>
      <c r="C30" s="40">
        <v>34</v>
      </c>
      <c r="D30" s="465">
        <v>138</v>
      </c>
      <c r="E30" s="40"/>
      <c r="F30" s="343"/>
      <c r="G30" s="343"/>
      <c r="H30" s="343"/>
      <c r="I30" s="343"/>
      <c r="J30" s="343"/>
      <c r="K30" s="46"/>
      <c r="L30" s="42">
        <f t="shared" ref="L30:L31" si="6">E30+F30+G30+H30+I30+J30+K30</f>
        <v>0</v>
      </c>
      <c r="M30" s="43">
        <f t="shared" ref="M30:M31" si="7">L30*D30</f>
        <v>0</v>
      </c>
      <c r="N30" s="200"/>
      <c r="O30" s="196"/>
      <c r="R30" s="465"/>
      <c r="S30" s="211"/>
      <c r="T30" s="457"/>
      <c r="U30" s="211"/>
      <c r="V30" s="459"/>
      <c r="W30" s="211"/>
      <c r="X30" s="24"/>
      <c r="AI30" s="24"/>
      <c r="AJ30" s="24"/>
      <c r="AK30" s="24"/>
      <c r="AL30" s="24"/>
      <c r="AM30" s="24"/>
      <c r="AN30" s="24"/>
    </row>
    <row r="31" spans="1:40" ht="14.4" customHeight="1" thickBot="1" x14ac:dyDescent="0.35">
      <c r="A31" s="139"/>
      <c r="B31" s="140"/>
      <c r="C31" s="53">
        <v>36</v>
      </c>
      <c r="D31" s="465">
        <v>155</v>
      </c>
      <c r="E31" s="53"/>
      <c r="F31" s="343"/>
      <c r="G31" s="343"/>
      <c r="H31" s="343"/>
      <c r="I31" s="343"/>
      <c r="J31" s="343"/>
      <c r="K31" s="46"/>
      <c r="L31" s="42">
        <f t="shared" si="6"/>
        <v>0</v>
      </c>
      <c r="M31" s="43">
        <f t="shared" si="7"/>
        <v>0</v>
      </c>
      <c r="N31" s="200"/>
      <c r="O31" s="196"/>
      <c r="R31" s="465"/>
      <c r="S31" s="211"/>
      <c r="T31" s="457"/>
      <c r="U31" s="211"/>
      <c r="V31" s="459"/>
      <c r="W31" s="211"/>
      <c r="X31" s="24"/>
      <c r="AI31" s="24"/>
      <c r="AJ31" s="24"/>
      <c r="AK31" s="24"/>
      <c r="AL31" s="24"/>
      <c r="AM31" s="24"/>
      <c r="AN31" s="24"/>
    </row>
    <row r="32" spans="1:40" ht="14.4" customHeight="1" x14ac:dyDescent="0.3">
      <c r="A32" s="137" t="s">
        <v>529</v>
      </c>
      <c r="B32" s="349" t="s">
        <v>14</v>
      </c>
      <c r="C32" s="27"/>
      <c r="D32" s="460">
        <v>0</v>
      </c>
      <c r="E32" s="359" t="s">
        <v>211</v>
      </c>
      <c r="F32" s="75"/>
      <c r="G32" s="75"/>
      <c r="H32" s="75"/>
      <c r="I32" s="75"/>
      <c r="J32" s="75"/>
      <c r="K32" s="75"/>
      <c r="L32" s="35" t="e">
        <f>L33+L34+L35+L36+L37+L38+#REF!</f>
        <v>#REF!</v>
      </c>
      <c r="M32" s="37"/>
      <c r="N32" s="207"/>
      <c r="O32" s="196"/>
      <c r="R32" s="465"/>
      <c r="S32" s="24"/>
      <c r="T32" s="457"/>
      <c r="U32" s="24"/>
      <c r="V32" s="249"/>
      <c r="W32" s="24"/>
      <c r="X32" s="24"/>
      <c r="AI32" s="24"/>
      <c r="AJ32" s="24"/>
      <c r="AK32" s="24"/>
      <c r="AL32" s="24"/>
      <c r="AM32" s="24"/>
      <c r="AN32" s="24"/>
    </row>
    <row r="33" spans="1:40" ht="14.4" customHeight="1" x14ac:dyDescent="0.3">
      <c r="A33" s="139"/>
      <c r="B33" s="140"/>
      <c r="C33" s="53">
        <v>26</v>
      </c>
      <c r="D33" s="465">
        <v>165</v>
      </c>
      <c r="E33" s="53"/>
      <c r="F33" s="46"/>
      <c r="G33" s="46"/>
      <c r="H33" s="46"/>
      <c r="I33" s="46"/>
      <c r="J33" s="46"/>
      <c r="K33" s="46"/>
      <c r="L33" s="42">
        <f t="shared" ref="L33:L38" si="8">E33+F33+G33+H33+I33+J33+K33</f>
        <v>0</v>
      </c>
      <c r="M33" s="43">
        <f t="shared" ref="M33:M38" si="9">L33*D33</f>
        <v>0</v>
      </c>
      <c r="N33" s="200"/>
      <c r="O33" s="196"/>
      <c r="R33" s="465"/>
      <c r="S33" s="24"/>
      <c r="T33" s="457"/>
      <c r="U33" s="24"/>
      <c r="V33" s="249"/>
      <c r="W33" s="24"/>
      <c r="X33" s="24"/>
      <c r="AI33" s="24"/>
      <c r="AJ33" s="24"/>
      <c r="AK33" s="24"/>
      <c r="AL33" s="24"/>
      <c r="AM33" s="24"/>
      <c r="AN33" s="24"/>
    </row>
    <row r="34" spans="1:40" ht="14.4" customHeight="1" x14ac:dyDescent="0.3">
      <c r="A34" s="139"/>
      <c r="B34" s="140"/>
      <c r="C34" s="53">
        <v>28</v>
      </c>
      <c r="D34" s="465">
        <v>165</v>
      </c>
      <c r="E34" s="53"/>
      <c r="F34" s="46"/>
      <c r="G34" s="46"/>
      <c r="H34" s="46"/>
      <c r="I34" s="46"/>
      <c r="J34" s="46"/>
      <c r="K34" s="46"/>
      <c r="L34" s="42">
        <f t="shared" si="8"/>
        <v>0</v>
      </c>
      <c r="M34" s="43">
        <f t="shared" si="9"/>
        <v>0</v>
      </c>
      <c r="N34" s="200"/>
      <c r="O34" s="196"/>
      <c r="R34" s="465"/>
      <c r="S34" s="24"/>
      <c r="T34" s="457"/>
      <c r="U34" s="24"/>
      <c r="V34" s="249"/>
      <c r="W34" s="24"/>
      <c r="X34" s="24"/>
      <c r="AI34" s="24"/>
      <c r="AJ34" s="24"/>
      <c r="AK34" s="24"/>
      <c r="AL34" s="24"/>
      <c r="AM34" s="24"/>
      <c r="AN34" s="24"/>
    </row>
    <row r="35" spans="1:40" ht="14.4" customHeight="1" x14ac:dyDescent="0.3">
      <c r="A35" s="139"/>
      <c r="B35" s="140"/>
      <c r="C35" s="53">
        <v>30</v>
      </c>
      <c r="D35" s="465">
        <v>182</v>
      </c>
      <c r="E35" s="53"/>
      <c r="F35" s="46"/>
      <c r="G35" s="46"/>
      <c r="H35" s="46"/>
      <c r="I35" s="46"/>
      <c r="J35" s="46"/>
      <c r="K35" s="46"/>
      <c r="L35" s="42">
        <f t="shared" si="8"/>
        <v>0</v>
      </c>
      <c r="M35" s="43">
        <f t="shared" si="9"/>
        <v>0</v>
      </c>
      <c r="N35" s="200"/>
      <c r="O35" s="196"/>
      <c r="R35" s="465"/>
      <c r="S35" s="24"/>
      <c r="T35" s="457"/>
      <c r="U35" s="24"/>
      <c r="V35" s="249"/>
      <c r="W35" s="24"/>
      <c r="X35" s="24"/>
      <c r="AI35" s="24"/>
      <c r="AJ35" s="24"/>
      <c r="AK35" s="24"/>
      <c r="AL35" s="24"/>
      <c r="AM35" s="24"/>
      <c r="AN35" s="24"/>
    </row>
    <row r="36" spans="1:40" ht="14.4" customHeight="1" x14ac:dyDescent="0.3">
      <c r="A36" s="139"/>
      <c r="B36" s="140"/>
      <c r="C36" s="53">
        <v>32</v>
      </c>
      <c r="D36" s="465">
        <v>182</v>
      </c>
      <c r="E36" s="53"/>
      <c r="F36" s="46"/>
      <c r="G36" s="46"/>
      <c r="H36" s="46"/>
      <c r="I36" s="46"/>
      <c r="J36" s="46"/>
      <c r="K36" s="46"/>
      <c r="L36" s="42">
        <f t="shared" si="8"/>
        <v>0</v>
      </c>
      <c r="M36" s="43">
        <f t="shared" si="9"/>
        <v>0</v>
      </c>
      <c r="N36" s="200"/>
      <c r="O36" s="196"/>
      <c r="R36" s="465"/>
      <c r="S36" s="213"/>
      <c r="T36" s="457"/>
      <c r="U36" s="213"/>
      <c r="V36" s="249"/>
      <c r="W36" s="213"/>
      <c r="X36" s="24"/>
      <c r="AI36" s="24"/>
      <c r="AJ36" s="24"/>
      <c r="AK36" s="24"/>
      <c r="AL36" s="24"/>
      <c r="AM36" s="24"/>
      <c r="AN36" s="24"/>
    </row>
    <row r="37" spans="1:40" ht="14.4" customHeight="1" x14ac:dyDescent="0.3">
      <c r="A37" s="139"/>
      <c r="B37" s="140"/>
      <c r="C37" s="53">
        <v>34</v>
      </c>
      <c r="D37" s="465">
        <v>198</v>
      </c>
      <c r="E37" s="53"/>
      <c r="F37" s="46"/>
      <c r="G37" s="46"/>
      <c r="H37" s="46"/>
      <c r="I37" s="46"/>
      <c r="J37" s="46"/>
      <c r="K37" s="46"/>
      <c r="L37" s="42">
        <f t="shared" si="8"/>
        <v>0</v>
      </c>
      <c r="M37" s="43">
        <f t="shared" si="9"/>
        <v>0</v>
      </c>
      <c r="N37" s="200"/>
      <c r="O37" s="196"/>
      <c r="R37" s="465"/>
      <c r="S37" s="24"/>
      <c r="T37" s="457"/>
      <c r="U37" s="24"/>
      <c r="V37" s="249"/>
      <c r="W37" s="24"/>
      <c r="X37" s="24"/>
      <c r="AI37" s="24"/>
      <c r="AJ37" s="24"/>
      <c r="AK37" s="24"/>
      <c r="AL37" s="24"/>
      <c r="AM37" s="24"/>
      <c r="AN37" s="24"/>
    </row>
    <row r="38" spans="1:40" ht="14.4" customHeight="1" thickBot="1" x14ac:dyDescent="0.35">
      <c r="A38" s="139"/>
      <c r="B38" s="140"/>
      <c r="C38" s="53">
        <v>36</v>
      </c>
      <c r="D38" s="465">
        <v>215</v>
      </c>
      <c r="E38" s="53"/>
      <c r="F38" s="46"/>
      <c r="G38" s="46"/>
      <c r="H38" s="46"/>
      <c r="I38" s="46"/>
      <c r="J38" s="46"/>
      <c r="K38" s="46"/>
      <c r="L38" s="42">
        <f t="shared" si="8"/>
        <v>0</v>
      </c>
      <c r="M38" s="43">
        <f t="shared" si="9"/>
        <v>0</v>
      </c>
      <c r="N38" s="200"/>
      <c r="O38" s="196"/>
      <c r="R38" s="465"/>
      <c r="S38" s="211"/>
      <c r="T38" s="457"/>
      <c r="U38" s="211"/>
      <c r="V38" s="459"/>
      <c r="W38" s="211"/>
      <c r="X38" s="24"/>
      <c r="AI38" s="24"/>
      <c r="AJ38" s="24"/>
      <c r="AK38" s="24"/>
      <c r="AL38" s="24"/>
      <c r="AM38" s="24"/>
      <c r="AN38" s="24"/>
    </row>
    <row r="39" spans="1:40" ht="14.4" customHeight="1" x14ac:dyDescent="0.3">
      <c r="A39" s="137" t="s">
        <v>530</v>
      </c>
      <c r="B39" s="138" t="s">
        <v>32</v>
      </c>
      <c r="C39" s="27"/>
      <c r="D39" s="28">
        <v>0</v>
      </c>
      <c r="E39" s="73" t="s">
        <v>15</v>
      </c>
      <c r="F39" s="91" t="s">
        <v>36</v>
      </c>
      <c r="G39" s="91" t="s">
        <v>16</v>
      </c>
      <c r="H39" s="91" t="s">
        <v>134</v>
      </c>
      <c r="I39" s="91" t="s">
        <v>43</v>
      </c>
      <c r="J39" s="91" t="s">
        <v>93</v>
      </c>
      <c r="K39" s="91" t="s">
        <v>521</v>
      </c>
      <c r="L39" s="35" t="e">
        <f>L40+L41+L42+L43+L44+L45+#REF!+L46</f>
        <v>#REF!</v>
      </c>
      <c r="M39" s="37"/>
      <c r="N39" s="207"/>
      <c r="O39" s="196"/>
      <c r="R39" s="465"/>
      <c r="S39" s="211"/>
      <c r="T39" s="457"/>
      <c r="U39" s="211"/>
      <c r="V39" s="459"/>
      <c r="W39" s="211"/>
      <c r="X39" s="24"/>
      <c r="AI39" s="24"/>
      <c r="AJ39" s="24"/>
      <c r="AK39" s="24"/>
      <c r="AL39" s="24"/>
      <c r="AM39" s="24"/>
      <c r="AN39" s="24"/>
    </row>
    <row r="40" spans="1:40" ht="14.4" customHeight="1" x14ac:dyDescent="0.3">
      <c r="A40" s="139"/>
      <c r="B40" s="140"/>
      <c r="C40" s="53">
        <v>26</v>
      </c>
      <c r="D40" s="459">
        <v>125</v>
      </c>
      <c r="E40" s="53"/>
      <c r="F40" s="343"/>
      <c r="G40" s="343"/>
      <c r="H40" s="343"/>
      <c r="I40" s="343"/>
      <c r="J40" s="343"/>
      <c r="K40" s="343"/>
      <c r="L40" s="42">
        <f t="shared" ref="L40:L45" si="10">E40+F40+G40+H40+I40+J40+K40</f>
        <v>0</v>
      </c>
      <c r="M40" s="43">
        <f t="shared" ref="M40:M45" si="11">L40*D40</f>
        <v>0</v>
      </c>
      <c r="N40" s="200"/>
      <c r="O40" s="196"/>
      <c r="R40" s="465"/>
      <c r="S40" s="211"/>
      <c r="T40" s="457"/>
      <c r="U40" s="211"/>
      <c r="V40" s="459"/>
      <c r="W40" s="211"/>
      <c r="X40" s="24"/>
      <c r="AI40" s="24"/>
      <c r="AJ40" s="24"/>
      <c r="AK40" s="24"/>
      <c r="AL40" s="24"/>
      <c r="AM40" s="24"/>
      <c r="AN40" s="24"/>
    </row>
    <row r="41" spans="1:40" ht="14.4" customHeight="1" x14ac:dyDescent="0.3">
      <c r="A41" s="139"/>
      <c r="B41" s="140"/>
      <c r="C41" s="53">
        <v>28</v>
      </c>
      <c r="D41" s="459">
        <v>125</v>
      </c>
      <c r="E41" s="53"/>
      <c r="F41" s="343"/>
      <c r="G41" s="343"/>
      <c r="H41" s="343"/>
      <c r="I41" s="343"/>
      <c r="J41" s="343"/>
      <c r="K41" s="343"/>
      <c r="L41" s="42">
        <f t="shared" si="10"/>
        <v>0</v>
      </c>
      <c r="M41" s="43">
        <f t="shared" si="11"/>
        <v>0</v>
      </c>
      <c r="N41" s="200"/>
      <c r="O41" s="196"/>
      <c r="R41" s="465"/>
      <c r="S41" s="211"/>
      <c r="T41" s="457"/>
      <c r="U41" s="211"/>
      <c r="V41" s="459"/>
      <c r="W41" s="211"/>
      <c r="X41" s="24"/>
      <c r="AI41" s="24"/>
      <c r="AJ41" s="24"/>
      <c r="AK41" s="24"/>
      <c r="AL41" s="24"/>
      <c r="AM41" s="24"/>
      <c r="AN41" s="24"/>
    </row>
    <row r="42" spans="1:40" ht="14.4" customHeight="1" x14ac:dyDescent="0.3">
      <c r="A42" s="139"/>
      <c r="B42" s="140"/>
      <c r="C42" s="53">
        <v>30</v>
      </c>
      <c r="D42" s="459">
        <v>152</v>
      </c>
      <c r="E42" s="53"/>
      <c r="F42" s="343"/>
      <c r="G42" s="343"/>
      <c r="H42" s="343"/>
      <c r="I42" s="343"/>
      <c r="J42" s="343"/>
      <c r="K42" s="343"/>
      <c r="L42" s="42">
        <f t="shared" si="10"/>
        <v>0</v>
      </c>
      <c r="M42" s="43">
        <f t="shared" si="11"/>
        <v>0</v>
      </c>
      <c r="N42" s="200"/>
      <c r="O42" s="196"/>
      <c r="R42" s="465"/>
      <c r="S42" s="211"/>
      <c r="T42" s="457"/>
      <c r="U42" s="211"/>
      <c r="V42" s="459"/>
      <c r="W42" s="211"/>
      <c r="X42" s="24"/>
      <c r="AI42" s="24"/>
      <c r="AJ42" s="24"/>
      <c r="AK42" s="24"/>
      <c r="AL42" s="24"/>
      <c r="AM42" s="24"/>
      <c r="AN42" s="24"/>
    </row>
    <row r="43" spans="1:40" ht="14.4" customHeight="1" x14ac:dyDescent="0.3">
      <c r="A43" s="139"/>
      <c r="B43" s="140"/>
      <c r="C43" s="53">
        <v>32</v>
      </c>
      <c r="D43" s="459">
        <v>152</v>
      </c>
      <c r="E43" s="53"/>
      <c r="F43" s="343"/>
      <c r="G43" s="343"/>
      <c r="H43" s="343"/>
      <c r="I43" s="343"/>
      <c r="J43" s="343"/>
      <c r="K43" s="343"/>
      <c r="L43" s="42">
        <f t="shared" si="10"/>
        <v>0</v>
      </c>
      <c r="M43" s="43">
        <f t="shared" si="11"/>
        <v>0</v>
      </c>
      <c r="N43" s="200"/>
      <c r="O43" s="196"/>
      <c r="R43" s="465"/>
      <c r="S43" s="211"/>
      <c r="T43" s="457"/>
      <c r="U43" s="211"/>
      <c r="V43" s="459"/>
      <c r="W43" s="211"/>
      <c r="X43" s="24"/>
      <c r="AI43" s="24"/>
      <c r="AJ43" s="24"/>
      <c r="AK43" s="24"/>
      <c r="AL43" s="24"/>
      <c r="AM43" s="24"/>
      <c r="AN43" s="24"/>
    </row>
    <row r="44" spans="1:40" ht="14.4" customHeight="1" x14ac:dyDescent="0.3">
      <c r="A44" s="139"/>
      <c r="B44" s="140"/>
      <c r="C44" s="53">
        <v>34</v>
      </c>
      <c r="D44" s="459">
        <v>178</v>
      </c>
      <c r="E44" s="53"/>
      <c r="F44" s="343"/>
      <c r="G44" s="343"/>
      <c r="H44" s="343"/>
      <c r="I44" s="343"/>
      <c r="J44" s="343"/>
      <c r="K44" s="343"/>
      <c r="L44" s="42">
        <f t="shared" si="10"/>
        <v>0</v>
      </c>
      <c r="M44" s="43">
        <f t="shared" si="11"/>
        <v>0</v>
      </c>
      <c r="N44" s="200"/>
      <c r="O44" s="196"/>
      <c r="R44" s="465"/>
      <c r="S44" s="211"/>
      <c r="T44" s="457"/>
      <c r="U44" s="211"/>
      <c r="V44" s="459"/>
      <c r="W44" s="211"/>
      <c r="X44" s="24"/>
      <c r="AI44" s="24"/>
      <c r="AJ44" s="24"/>
      <c r="AK44" s="24"/>
      <c r="AL44" s="24"/>
      <c r="AM44" s="24"/>
      <c r="AN44" s="24"/>
    </row>
    <row r="45" spans="1:40" ht="14.4" customHeight="1" x14ac:dyDescent="0.3">
      <c r="A45" s="139"/>
      <c r="B45" s="140"/>
      <c r="C45" s="53">
        <v>36</v>
      </c>
      <c r="D45" s="459">
        <v>199</v>
      </c>
      <c r="E45" s="53"/>
      <c r="F45" s="343"/>
      <c r="G45" s="343"/>
      <c r="H45" s="343"/>
      <c r="I45" s="343"/>
      <c r="J45" s="343"/>
      <c r="K45" s="343"/>
      <c r="L45" s="42">
        <f t="shared" si="10"/>
        <v>0</v>
      </c>
      <c r="M45" s="43">
        <f t="shared" si="11"/>
        <v>0</v>
      </c>
      <c r="N45" s="200"/>
      <c r="O45" s="196"/>
      <c r="R45" s="465"/>
      <c r="S45" s="211"/>
      <c r="T45" s="457"/>
      <c r="U45" s="211"/>
      <c r="V45" s="459"/>
      <c r="W45" s="211"/>
      <c r="X45" s="24"/>
      <c r="AI45" s="24"/>
      <c r="AJ45" s="24"/>
      <c r="AK45" s="24"/>
      <c r="AL45" s="24"/>
      <c r="AM45" s="24"/>
      <c r="AN45" s="24"/>
    </row>
    <row r="46" spans="1:40" ht="14.4" customHeight="1" thickBot="1" x14ac:dyDescent="0.35">
      <c r="A46" s="139"/>
      <c r="B46" s="140"/>
      <c r="C46" s="53">
        <v>38</v>
      </c>
      <c r="D46" s="459">
        <v>219</v>
      </c>
      <c r="E46" s="53"/>
      <c r="F46" s="343"/>
      <c r="G46" s="343"/>
      <c r="H46" s="343"/>
      <c r="I46" s="343"/>
      <c r="J46" s="343"/>
      <c r="K46" s="343"/>
      <c r="L46" s="42">
        <f>E46+F46+G46+H46+I46+J46+K46</f>
        <v>0</v>
      </c>
      <c r="M46" s="43">
        <f>L46*D46</f>
        <v>0</v>
      </c>
      <c r="N46" s="200"/>
      <c r="O46" s="196"/>
      <c r="R46" s="465"/>
      <c r="S46" s="211"/>
      <c r="T46" s="457"/>
      <c r="U46" s="211"/>
      <c r="V46" s="459"/>
      <c r="W46" s="211"/>
      <c r="X46" s="24"/>
      <c r="AI46" s="24"/>
      <c r="AJ46" s="24"/>
      <c r="AK46" s="24"/>
      <c r="AL46" s="24"/>
      <c r="AM46" s="24"/>
      <c r="AN46" s="24"/>
    </row>
    <row r="47" spans="1:40" ht="14.4" customHeight="1" thickBot="1" x14ac:dyDescent="0.35">
      <c r="A47" s="137" t="s">
        <v>531</v>
      </c>
      <c r="B47" s="223" t="s">
        <v>14</v>
      </c>
      <c r="C47" s="27"/>
      <c r="D47" s="27">
        <v>0</v>
      </c>
      <c r="E47" s="29" t="s">
        <v>15</v>
      </c>
      <c r="F47" s="29" t="s">
        <v>16</v>
      </c>
      <c r="G47" s="30" t="s">
        <v>17</v>
      </c>
      <c r="H47" s="31" t="s">
        <v>18</v>
      </c>
      <c r="I47" s="32" t="s">
        <v>19</v>
      </c>
      <c r="J47" s="219" t="s">
        <v>20</v>
      </c>
      <c r="K47" s="224" t="s">
        <v>21</v>
      </c>
      <c r="L47" s="35">
        <f>L48+L49+L50+L51+L53+L52+L54+L55+L65</f>
        <v>0</v>
      </c>
      <c r="M47" s="206"/>
      <c r="N47" s="207"/>
      <c r="O47" s="196"/>
      <c r="R47" s="465"/>
      <c r="S47" s="211"/>
      <c r="T47" s="457"/>
      <c r="U47" s="211"/>
      <c r="V47" s="459"/>
      <c r="W47" s="211"/>
      <c r="X47" s="24"/>
      <c r="AI47" s="24"/>
      <c r="AJ47" s="24"/>
      <c r="AK47" s="24"/>
      <c r="AL47" s="24"/>
      <c r="AM47" s="24"/>
      <c r="AN47" s="24"/>
    </row>
    <row r="48" spans="1:40" ht="14.4" customHeight="1" thickBot="1" x14ac:dyDescent="0.35">
      <c r="A48" s="139"/>
      <c r="B48" s="140"/>
      <c r="C48" s="53">
        <v>22</v>
      </c>
      <c r="D48" s="459">
        <v>90</v>
      </c>
      <c r="E48" s="53"/>
      <c r="F48" s="53"/>
      <c r="G48" s="53"/>
      <c r="H48" s="53"/>
      <c r="I48" s="53"/>
      <c r="J48" s="53"/>
      <c r="K48" s="53"/>
      <c r="L48" s="42">
        <f t="shared" ref="L48:L55" si="12">E48+F48+G48+H48+I48+J48+K48</f>
        <v>0</v>
      </c>
      <c r="M48" s="43">
        <f t="shared" ref="M48:M55" si="13">L48*D48</f>
        <v>0</v>
      </c>
      <c r="N48" s="454"/>
      <c r="O48" s="196"/>
      <c r="R48" s="465"/>
      <c r="S48" s="211"/>
      <c r="T48" s="457"/>
      <c r="U48" s="211"/>
      <c r="V48" s="459"/>
      <c r="W48" s="211"/>
      <c r="X48" s="24"/>
      <c r="AI48" s="24"/>
      <c r="AJ48" s="24"/>
      <c r="AK48" s="24"/>
      <c r="AL48" s="24"/>
      <c r="AM48" s="24"/>
      <c r="AN48" s="24"/>
    </row>
    <row r="49" spans="1:40" ht="14.4" customHeight="1" x14ac:dyDescent="0.3">
      <c r="A49" s="139"/>
      <c r="B49" s="140"/>
      <c r="C49" s="53">
        <v>24</v>
      </c>
      <c r="D49" s="459">
        <v>90</v>
      </c>
      <c r="E49" s="53"/>
      <c r="F49" s="53"/>
      <c r="G49" s="53"/>
      <c r="H49" s="53"/>
      <c r="I49" s="53"/>
      <c r="J49" s="53"/>
      <c r="K49" s="53"/>
      <c r="L49" s="42">
        <f t="shared" si="12"/>
        <v>0</v>
      </c>
      <c r="M49" s="43">
        <f t="shared" si="13"/>
        <v>0</v>
      </c>
      <c r="N49" s="454"/>
      <c r="O49" s="196"/>
      <c r="R49" s="465"/>
      <c r="S49" s="211"/>
      <c r="T49" s="457"/>
      <c r="U49" s="211"/>
      <c r="V49" s="459"/>
      <c r="W49" s="211"/>
      <c r="X49" s="24"/>
      <c r="AI49" s="24"/>
      <c r="AJ49" s="24"/>
      <c r="AK49" s="24"/>
      <c r="AL49" s="24"/>
      <c r="AM49" s="24"/>
      <c r="AN49" s="24"/>
    </row>
    <row r="50" spans="1:40" ht="14.4" customHeight="1" x14ac:dyDescent="0.3">
      <c r="A50" s="139"/>
      <c r="B50" s="140"/>
      <c r="C50" s="53">
        <v>26</v>
      </c>
      <c r="D50" s="459">
        <v>98</v>
      </c>
      <c r="E50" s="53"/>
      <c r="F50" s="53"/>
      <c r="G50" s="53"/>
      <c r="H50" s="53"/>
      <c r="I50" s="53"/>
      <c r="J50" s="53"/>
      <c r="K50" s="53"/>
      <c r="L50" s="42">
        <f t="shared" si="12"/>
        <v>0</v>
      </c>
      <c r="M50" s="43">
        <f t="shared" si="13"/>
        <v>0</v>
      </c>
      <c r="N50" s="529"/>
      <c r="O50" s="196"/>
      <c r="R50" s="465"/>
      <c r="S50" s="211"/>
      <c r="T50" s="457"/>
      <c r="U50" s="211"/>
      <c r="V50" s="459"/>
      <c r="W50" s="211"/>
      <c r="X50" s="24"/>
      <c r="AI50" s="24"/>
      <c r="AJ50" s="24"/>
      <c r="AK50" s="24"/>
      <c r="AL50" s="24"/>
      <c r="AM50" s="24"/>
      <c r="AN50" s="24"/>
    </row>
    <row r="51" spans="1:40" ht="14.4" customHeight="1" x14ac:dyDescent="0.3">
      <c r="A51" s="139"/>
      <c r="B51" s="140"/>
      <c r="C51" s="53">
        <v>28</v>
      </c>
      <c r="D51" s="459">
        <v>98</v>
      </c>
      <c r="E51" s="53"/>
      <c r="F51" s="53"/>
      <c r="G51" s="53"/>
      <c r="H51" s="53"/>
      <c r="I51" s="53"/>
      <c r="J51" s="53"/>
      <c r="K51" s="53"/>
      <c r="L51" s="42">
        <f t="shared" si="12"/>
        <v>0</v>
      </c>
      <c r="M51" s="43">
        <f t="shared" si="13"/>
        <v>0</v>
      </c>
      <c r="N51" s="529"/>
      <c r="O51" s="196"/>
      <c r="R51" s="465"/>
      <c r="S51" s="211"/>
      <c r="T51" s="457"/>
      <c r="U51" s="211"/>
      <c r="V51" s="459"/>
      <c r="W51" s="211"/>
      <c r="X51" s="24"/>
      <c r="AI51" s="24"/>
      <c r="AJ51" s="24"/>
      <c r="AK51" s="24"/>
      <c r="AL51" s="24"/>
      <c r="AM51" s="24"/>
      <c r="AN51" s="24"/>
    </row>
    <row r="52" spans="1:40" ht="14.4" customHeight="1" x14ac:dyDescent="0.3">
      <c r="A52" s="139"/>
      <c r="B52" s="140"/>
      <c r="C52" s="53">
        <v>30</v>
      </c>
      <c r="D52" s="459">
        <v>115</v>
      </c>
      <c r="E52" s="53"/>
      <c r="F52" s="53"/>
      <c r="G52" s="53"/>
      <c r="H52" s="53"/>
      <c r="I52" s="53"/>
      <c r="J52" s="53"/>
      <c r="K52" s="53"/>
      <c r="L52" s="42">
        <f t="shared" si="12"/>
        <v>0</v>
      </c>
      <c r="M52" s="43">
        <f t="shared" si="13"/>
        <v>0</v>
      </c>
      <c r="N52" s="529"/>
      <c r="O52" s="196"/>
      <c r="R52" s="465"/>
      <c r="S52" s="211"/>
      <c r="T52" s="457"/>
      <c r="U52" s="211"/>
      <c r="V52" s="459"/>
      <c r="W52" s="211"/>
      <c r="X52" s="24"/>
      <c r="AI52" s="24"/>
      <c r="AJ52" s="24"/>
      <c r="AK52" s="24"/>
      <c r="AL52" s="24"/>
      <c r="AM52" s="24"/>
      <c r="AN52" s="24"/>
    </row>
    <row r="53" spans="1:40" ht="14.4" customHeight="1" x14ac:dyDescent="0.3">
      <c r="A53" s="139"/>
      <c r="B53" s="140"/>
      <c r="C53" s="53">
        <v>32</v>
      </c>
      <c r="D53" s="459">
        <v>115</v>
      </c>
      <c r="E53" s="53"/>
      <c r="F53" s="53"/>
      <c r="G53" s="53"/>
      <c r="H53" s="53"/>
      <c r="I53" s="53"/>
      <c r="J53" s="53"/>
      <c r="K53" s="53"/>
      <c r="L53" s="42">
        <f t="shared" si="12"/>
        <v>0</v>
      </c>
      <c r="M53" s="43">
        <f t="shared" si="13"/>
        <v>0</v>
      </c>
      <c r="N53" s="529"/>
      <c r="O53" s="196"/>
      <c r="R53" s="465"/>
      <c r="S53" s="211"/>
      <c r="T53" s="457"/>
      <c r="U53" s="211"/>
      <c r="V53" s="459"/>
      <c r="W53" s="211"/>
      <c r="X53" s="24"/>
      <c r="AI53" s="24"/>
      <c r="AJ53" s="24"/>
      <c r="AK53" s="24"/>
      <c r="AL53" s="24"/>
      <c r="AM53" s="24"/>
      <c r="AN53" s="24"/>
    </row>
    <row r="54" spans="1:40" ht="14.4" customHeight="1" x14ac:dyDescent="0.3">
      <c r="A54" s="139"/>
      <c r="B54" s="140"/>
      <c r="C54" s="53">
        <v>34</v>
      </c>
      <c r="D54" s="459">
        <v>131</v>
      </c>
      <c r="E54" s="53"/>
      <c r="F54" s="53"/>
      <c r="G54" s="53"/>
      <c r="H54" s="53"/>
      <c r="I54" s="53"/>
      <c r="J54" s="53"/>
      <c r="K54" s="53"/>
      <c r="L54" s="42">
        <f t="shared" si="12"/>
        <v>0</v>
      </c>
      <c r="M54" s="43">
        <f t="shared" si="13"/>
        <v>0</v>
      </c>
      <c r="N54" s="529"/>
      <c r="O54" s="196"/>
      <c r="R54" s="465"/>
      <c r="S54" s="211"/>
      <c r="T54" s="457"/>
      <c r="U54" s="211"/>
      <c r="V54" s="459"/>
      <c r="W54" s="211"/>
      <c r="X54" s="24"/>
      <c r="AI54" s="24"/>
      <c r="AJ54" s="24"/>
      <c r="AK54" s="24"/>
      <c r="AL54" s="24"/>
      <c r="AM54" s="24"/>
      <c r="AN54" s="24"/>
    </row>
    <row r="55" spans="1:40" ht="14.4" customHeight="1" thickBot="1" x14ac:dyDescent="0.35">
      <c r="A55" s="142"/>
      <c r="B55" s="208"/>
      <c r="C55" s="136">
        <v>36</v>
      </c>
      <c r="D55" s="459">
        <v>148</v>
      </c>
      <c r="E55" s="136"/>
      <c r="F55" s="136"/>
      <c r="G55" s="136"/>
      <c r="H55" s="136"/>
      <c r="I55" s="136"/>
      <c r="J55" s="136"/>
      <c r="K55" s="136"/>
      <c r="L55" s="110">
        <f t="shared" si="12"/>
        <v>0</v>
      </c>
      <c r="M55" s="111">
        <f t="shared" si="13"/>
        <v>0</v>
      </c>
      <c r="N55" s="530"/>
      <c r="O55" s="196"/>
      <c r="R55" s="465"/>
      <c r="S55" s="211"/>
      <c r="T55" s="457"/>
      <c r="U55" s="211"/>
      <c r="V55" s="459"/>
      <c r="W55" s="211"/>
      <c r="X55" s="24"/>
      <c r="AI55" s="24"/>
      <c r="AJ55" s="24"/>
      <c r="AK55" s="24"/>
      <c r="AL55" s="24"/>
      <c r="AM55" s="24"/>
      <c r="AN55" s="24"/>
    </row>
    <row r="56" spans="1:40" ht="14.4" customHeight="1" x14ac:dyDescent="0.3">
      <c r="A56" s="137" t="s">
        <v>532</v>
      </c>
      <c r="B56" s="225" t="s">
        <v>116</v>
      </c>
      <c r="C56" s="27"/>
      <c r="D56" s="27">
        <v>0</v>
      </c>
      <c r="E56" s="52" t="s">
        <v>30</v>
      </c>
      <c r="F56" s="226" t="s">
        <v>64</v>
      </c>
      <c r="G56" s="202" t="s">
        <v>71</v>
      </c>
      <c r="H56" s="203" t="s">
        <v>110</v>
      </c>
      <c r="I56" s="61" t="s">
        <v>111</v>
      </c>
      <c r="J56" s="204" t="s">
        <v>112</v>
      </c>
      <c r="K56" s="451" t="s">
        <v>401</v>
      </c>
      <c r="L56" s="35"/>
      <c r="M56" s="206"/>
      <c r="N56" s="200"/>
      <c r="O56" s="196"/>
      <c r="R56" s="465"/>
      <c r="S56" s="211"/>
      <c r="T56" s="457"/>
      <c r="U56" s="211"/>
      <c r="V56" s="459"/>
      <c r="W56" s="211"/>
      <c r="X56" s="24"/>
      <c r="AI56" s="24"/>
      <c r="AJ56" s="24"/>
      <c r="AK56" s="24"/>
      <c r="AL56" s="24"/>
      <c r="AM56" s="24"/>
      <c r="AN56" s="24"/>
    </row>
    <row r="57" spans="1:40" ht="14.4" customHeight="1" x14ac:dyDescent="0.3">
      <c r="A57" s="139"/>
      <c r="B57" s="140"/>
      <c r="C57" s="53">
        <v>22</v>
      </c>
      <c r="D57" s="459">
        <v>90</v>
      </c>
      <c r="E57" s="343"/>
      <c r="F57" s="343"/>
      <c r="G57" s="343"/>
      <c r="H57" s="343"/>
      <c r="I57" s="343"/>
      <c r="J57" s="46"/>
      <c r="K57" s="343"/>
      <c r="L57" s="42">
        <f t="shared" ref="L57:L64" si="14">E57+F57+G57+H57+I57+J57+K57</f>
        <v>0</v>
      </c>
      <c r="M57" s="43">
        <f t="shared" ref="M57:M64" si="15">L57*D57</f>
        <v>0</v>
      </c>
      <c r="N57" s="200"/>
      <c r="O57" s="196"/>
      <c r="R57" s="465"/>
      <c r="S57" s="211"/>
      <c r="T57" s="457"/>
      <c r="U57" s="211"/>
      <c r="V57" s="459"/>
      <c r="W57" s="211"/>
      <c r="X57" s="24"/>
      <c r="AI57" s="24"/>
      <c r="AJ57" s="24"/>
      <c r="AK57" s="24"/>
      <c r="AL57" s="24"/>
      <c r="AM57" s="24"/>
      <c r="AN57" s="24"/>
    </row>
    <row r="58" spans="1:40" ht="14.4" customHeight="1" x14ac:dyDescent="0.3">
      <c r="A58" s="139"/>
      <c r="B58" s="140"/>
      <c r="C58" s="53">
        <v>24</v>
      </c>
      <c r="D58" s="459">
        <v>90</v>
      </c>
      <c r="E58" s="343"/>
      <c r="F58" s="343"/>
      <c r="G58" s="343"/>
      <c r="H58" s="343"/>
      <c r="I58" s="343"/>
      <c r="J58" s="46"/>
      <c r="K58" s="53"/>
      <c r="L58" s="42">
        <f t="shared" si="14"/>
        <v>0</v>
      </c>
      <c r="M58" s="43">
        <f t="shared" si="15"/>
        <v>0</v>
      </c>
      <c r="N58" s="200"/>
      <c r="O58" s="196"/>
      <c r="R58" s="465"/>
      <c r="S58" s="211"/>
      <c r="T58" s="457"/>
      <c r="U58" s="211"/>
      <c r="V58" s="459"/>
      <c r="W58" s="211"/>
      <c r="X58" s="24"/>
      <c r="AI58" s="24"/>
      <c r="AJ58" s="24"/>
      <c r="AK58" s="24"/>
      <c r="AL58" s="24"/>
      <c r="AM58" s="24"/>
      <c r="AN58" s="24"/>
    </row>
    <row r="59" spans="1:40" ht="14.4" customHeight="1" x14ac:dyDescent="0.3">
      <c r="A59" s="139"/>
      <c r="B59" s="140"/>
      <c r="C59" s="53">
        <v>26</v>
      </c>
      <c r="D59" s="459">
        <v>98</v>
      </c>
      <c r="E59" s="53"/>
      <c r="F59" s="53"/>
      <c r="G59" s="53"/>
      <c r="H59" s="53"/>
      <c r="I59" s="53"/>
      <c r="J59" s="46"/>
      <c r="K59" s="53"/>
      <c r="L59" s="42">
        <f t="shared" si="14"/>
        <v>0</v>
      </c>
      <c r="M59" s="43">
        <f t="shared" si="15"/>
        <v>0</v>
      </c>
      <c r="N59" s="200"/>
      <c r="O59" s="196"/>
      <c r="R59" s="465"/>
      <c r="S59" s="211"/>
      <c r="T59" s="457"/>
      <c r="U59" s="211"/>
      <c r="V59" s="459"/>
      <c r="W59" s="211"/>
      <c r="X59" s="24"/>
      <c r="AI59" s="24"/>
      <c r="AJ59" s="24"/>
      <c r="AK59" s="24"/>
      <c r="AL59" s="24"/>
      <c r="AM59" s="24"/>
      <c r="AN59" s="24"/>
    </row>
    <row r="60" spans="1:40" ht="14.4" customHeight="1" x14ac:dyDescent="0.3">
      <c r="A60" s="139"/>
      <c r="B60" s="140"/>
      <c r="C60" s="53">
        <v>28</v>
      </c>
      <c r="D60" s="459">
        <v>98</v>
      </c>
      <c r="E60" s="53"/>
      <c r="F60" s="53"/>
      <c r="G60" s="53"/>
      <c r="H60" s="53"/>
      <c r="I60" s="53"/>
      <c r="J60" s="46"/>
      <c r="K60" s="53"/>
      <c r="L60" s="42">
        <f t="shared" si="14"/>
        <v>0</v>
      </c>
      <c r="M60" s="43">
        <f t="shared" si="15"/>
        <v>0</v>
      </c>
      <c r="N60" s="200"/>
      <c r="O60" s="196"/>
      <c r="R60" s="465"/>
      <c r="S60" s="211"/>
      <c r="T60" s="457"/>
      <c r="U60" s="211"/>
      <c r="V60" s="459"/>
      <c r="W60" s="211"/>
      <c r="X60" s="24"/>
      <c r="AI60" s="24"/>
      <c r="AJ60" s="24"/>
      <c r="AK60" s="24"/>
      <c r="AL60" s="24"/>
      <c r="AM60" s="24"/>
      <c r="AN60" s="24"/>
    </row>
    <row r="61" spans="1:40" ht="14.4" customHeight="1" x14ac:dyDescent="0.3">
      <c r="A61" s="139"/>
      <c r="B61" s="140"/>
      <c r="C61" s="53">
        <v>30</v>
      </c>
      <c r="D61" s="459">
        <v>115</v>
      </c>
      <c r="E61" s="53"/>
      <c r="F61" s="53"/>
      <c r="G61" s="53"/>
      <c r="H61" s="53"/>
      <c r="I61" s="53"/>
      <c r="J61" s="53"/>
      <c r="K61" s="53"/>
      <c r="L61" s="42">
        <f t="shared" si="14"/>
        <v>0</v>
      </c>
      <c r="M61" s="43">
        <f t="shared" si="15"/>
        <v>0</v>
      </c>
      <c r="N61" s="200"/>
      <c r="O61" s="196"/>
      <c r="R61" s="465"/>
      <c r="S61" s="211"/>
      <c r="T61" s="457"/>
      <c r="U61" s="211"/>
      <c r="V61" s="459"/>
      <c r="W61" s="211"/>
      <c r="X61" s="24"/>
      <c r="AI61" s="24"/>
      <c r="AJ61" s="24"/>
      <c r="AK61" s="24"/>
      <c r="AL61" s="24"/>
      <c r="AM61" s="24"/>
      <c r="AN61" s="24"/>
    </row>
    <row r="62" spans="1:40" ht="14.4" customHeight="1" x14ac:dyDescent="0.3">
      <c r="A62" s="139"/>
      <c r="B62" s="140"/>
      <c r="C62" s="53">
        <v>32</v>
      </c>
      <c r="D62" s="459">
        <v>115</v>
      </c>
      <c r="E62" s="53"/>
      <c r="F62" s="53"/>
      <c r="G62" s="53"/>
      <c r="H62" s="53"/>
      <c r="I62" s="53"/>
      <c r="J62" s="53"/>
      <c r="K62" s="53"/>
      <c r="L62" s="42">
        <f t="shared" si="14"/>
        <v>0</v>
      </c>
      <c r="M62" s="43">
        <f t="shared" si="15"/>
        <v>0</v>
      </c>
      <c r="N62" s="200"/>
      <c r="O62" s="196"/>
      <c r="R62" s="465"/>
      <c r="S62" s="211"/>
      <c r="T62" s="457"/>
      <c r="U62" s="211"/>
      <c r="V62" s="459"/>
      <c r="W62" s="211"/>
      <c r="X62" s="24"/>
      <c r="AI62" s="24"/>
      <c r="AJ62" s="24"/>
      <c r="AK62" s="24"/>
      <c r="AL62" s="24"/>
      <c r="AM62" s="24"/>
      <c r="AN62" s="24"/>
    </row>
    <row r="63" spans="1:40" ht="14.4" customHeight="1" x14ac:dyDescent="0.3">
      <c r="A63" s="139"/>
      <c r="B63" s="140"/>
      <c r="C63" s="53">
        <v>34</v>
      </c>
      <c r="D63" s="459">
        <v>131</v>
      </c>
      <c r="E63" s="53"/>
      <c r="F63" s="53"/>
      <c r="G63" s="53"/>
      <c r="H63" s="53"/>
      <c r="I63" s="53"/>
      <c r="J63" s="53"/>
      <c r="K63" s="53"/>
      <c r="L63" s="42">
        <f t="shared" si="14"/>
        <v>0</v>
      </c>
      <c r="M63" s="43">
        <f t="shared" si="15"/>
        <v>0</v>
      </c>
      <c r="N63" s="200"/>
      <c r="O63" s="196"/>
      <c r="R63" s="465"/>
      <c r="S63" s="211"/>
      <c r="T63" s="457"/>
      <c r="U63" s="211"/>
      <c r="V63" s="459"/>
      <c r="W63" s="211"/>
      <c r="X63" s="24"/>
      <c r="AI63" s="24"/>
      <c r="AJ63" s="24"/>
      <c r="AK63" s="24"/>
      <c r="AL63" s="24"/>
      <c r="AM63" s="24"/>
      <c r="AN63" s="24"/>
    </row>
    <row r="64" spans="1:40" ht="14.4" customHeight="1" thickBot="1" x14ac:dyDescent="0.35">
      <c r="A64" s="142"/>
      <c r="B64" s="208"/>
      <c r="C64" s="136">
        <v>36</v>
      </c>
      <c r="D64" s="459">
        <v>148</v>
      </c>
      <c r="E64" s="136"/>
      <c r="F64" s="136"/>
      <c r="G64" s="136"/>
      <c r="H64" s="136"/>
      <c r="I64" s="136"/>
      <c r="J64" s="53"/>
      <c r="K64" s="53"/>
      <c r="L64" s="110">
        <f t="shared" si="14"/>
        <v>0</v>
      </c>
      <c r="M64" s="111">
        <f t="shared" si="15"/>
        <v>0</v>
      </c>
      <c r="N64" s="200"/>
      <c r="O64" s="196"/>
      <c r="R64" s="465"/>
      <c r="S64" s="211"/>
      <c r="T64" s="457"/>
      <c r="U64" s="211"/>
      <c r="V64" s="459"/>
      <c r="W64" s="211"/>
      <c r="X64" s="24"/>
      <c r="AI64" s="24"/>
      <c r="AJ64" s="24"/>
      <c r="AK64" s="24"/>
      <c r="AL64" s="24"/>
      <c r="AM64" s="24"/>
      <c r="AN64" s="24"/>
    </row>
    <row r="65" spans="1:40" ht="14.4" customHeight="1" x14ac:dyDescent="0.3">
      <c r="A65" s="137" t="s">
        <v>533</v>
      </c>
      <c r="B65" s="225" t="s">
        <v>116</v>
      </c>
      <c r="C65" s="27"/>
      <c r="D65" s="27">
        <v>0</v>
      </c>
      <c r="E65" s="29" t="s">
        <v>29</v>
      </c>
      <c r="F65" s="58" t="s">
        <v>113</v>
      </c>
      <c r="G65" s="57" t="s">
        <v>114</v>
      </c>
      <c r="H65" s="56" t="s">
        <v>22</v>
      </c>
      <c r="I65" s="90" t="s">
        <v>44</v>
      </c>
      <c r="J65" s="210" t="s">
        <v>115</v>
      </c>
      <c r="K65" s="75"/>
      <c r="L65" s="35"/>
      <c r="M65" s="206"/>
      <c r="N65" s="454"/>
      <c r="O65" s="196"/>
      <c r="R65" s="465"/>
      <c r="S65" s="211"/>
      <c r="T65" s="457"/>
      <c r="U65" s="211"/>
      <c r="V65" s="459"/>
      <c r="W65" s="211"/>
      <c r="X65" s="24"/>
      <c r="AI65" s="24"/>
      <c r="AJ65" s="24"/>
      <c r="AK65" s="24"/>
      <c r="AL65" s="24"/>
      <c r="AM65" s="24"/>
      <c r="AN65" s="24"/>
    </row>
    <row r="66" spans="1:40" ht="14.4" customHeight="1" x14ac:dyDescent="0.3">
      <c r="A66" s="139"/>
      <c r="B66" s="140"/>
      <c r="C66" s="53">
        <v>22</v>
      </c>
      <c r="D66" s="459">
        <v>90</v>
      </c>
      <c r="E66" s="343"/>
      <c r="F66" s="343"/>
      <c r="G66" s="343"/>
      <c r="H66" s="343"/>
      <c r="I66" s="343"/>
      <c r="J66" s="343"/>
      <c r="K66" s="46"/>
      <c r="L66" s="42">
        <f t="shared" ref="L66:L73" si="16">E66+F66+G66+H66+I66+J66+K66</f>
        <v>0</v>
      </c>
      <c r="M66" s="43">
        <f t="shared" ref="M66:M73" si="17">L66*D66</f>
        <v>0</v>
      </c>
      <c r="N66" s="529"/>
      <c r="O66" s="196"/>
      <c r="R66" s="465"/>
      <c r="S66" s="211"/>
      <c r="T66" s="457"/>
      <c r="U66" s="211"/>
      <c r="V66" s="459"/>
      <c r="W66" s="211"/>
      <c r="X66" s="24"/>
      <c r="AI66" s="24"/>
      <c r="AJ66" s="24"/>
      <c r="AK66" s="24"/>
      <c r="AL66" s="24"/>
      <c r="AM66" s="24"/>
      <c r="AN66" s="24"/>
    </row>
    <row r="67" spans="1:40" ht="14.4" customHeight="1" x14ac:dyDescent="0.3">
      <c r="A67" s="139"/>
      <c r="B67" s="140"/>
      <c r="C67" s="53">
        <v>24</v>
      </c>
      <c r="D67" s="459">
        <v>90</v>
      </c>
      <c r="E67" s="53"/>
      <c r="F67" s="53"/>
      <c r="G67" s="53"/>
      <c r="H67" s="53"/>
      <c r="I67" s="53"/>
      <c r="J67" s="53"/>
      <c r="K67" s="46"/>
      <c r="L67" s="42">
        <f t="shared" si="16"/>
        <v>0</v>
      </c>
      <c r="M67" s="43">
        <f t="shared" si="17"/>
        <v>0</v>
      </c>
      <c r="N67" s="529"/>
      <c r="O67" s="196"/>
      <c r="R67" s="465"/>
      <c r="S67" s="211"/>
      <c r="T67" s="457"/>
      <c r="U67" s="211"/>
      <c r="V67" s="459"/>
      <c r="W67" s="211"/>
      <c r="X67" s="24"/>
      <c r="AI67" s="24"/>
      <c r="AJ67" s="24"/>
      <c r="AK67" s="24"/>
      <c r="AL67" s="24"/>
      <c r="AM67" s="24"/>
      <c r="AN67" s="24"/>
    </row>
    <row r="68" spans="1:40" ht="14.4" customHeight="1" x14ac:dyDescent="0.3">
      <c r="A68" s="139"/>
      <c r="B68" s="140"/>
      <c r="C68" s="53">
        <v>26</v>
      </c>
      <c r="D68" s="459">
        <v>98</v>
      </c>
      <c r="E68" s="53"/>
      <c r="F68" s="53"/>
      <c r="G68" s="53"/>
      <c r="H68" s="53"/>
      <c r="I68" s="53"/>
      <c r="J68" s="53"/>
      <c r="K68" s="46"/>
      <c r="L68" s="42">
        <f t="shared" si="16"/>
        <v>0</v>
      </c>
      <c r="M68" s="43">
        <f t="shared" si="17"/>
        <v>0</v>
      </c>
      <c r="N68" s="529"/>
      <c r="O68" s="196"/>
      <c r="R68" s="465"/>
      <c r="S68" s="211"/>
      <c r="T68" s="457"/>
      <c r="U68" s="211"/>
      <c r="V68" s="459"/>
      <c r="W68" s="211"/>
      <c r="X68" s="24"/>
      <c r="AI68" s="24"/>
      <c r="AJ68" s="24"/>
      <c r="AK68" s="24"/>
      <c r="AL68" s="24"/>
      <c r="AM68" s="24"/>
      <c r="AN68" s="24"/>
    </row>
    <row r="69" spans="1:40" ht="14.4" customHeight="1" x14ac:dyDescent="0.3">
      <c r="A69" s="139"/>
      <c r="B69" s="140"/>
      <c r="C69" s="53">
        <v>28</v>
      </c>
      <c r="D69" s="459">
        <v>98</v>
      </c>
      <c r="E69" s="53"/>
      <c r="F69" s="53"/>
      <c r="G69" s="53"/>
      <c r="H69" s="53"/>
      <c r="I69" s="53"/>
      <c r="J69" s="53"/>
      <c r="K69" s="46"/>
      <c r="L69" s="42">
        <f t="shared" si="16"/>
        <v>0</v>
      </c>
      <c r="M69" s="43">
        <f t="shared" si="17"/>
        <v>0</v>
      </c>
      <c r="N69" s="529"/>
      <c r="O69" s="196"/>
      <c r="R69" s="465"/>
      <c r="S69" s="211"/>
      <c r="T69" s="457"/>
      <c r="U69" s="211"/>
      <c r="V69" s="459"/>
      <c r="W69" s="211"/>
      <c r="X69" s="24"/>
      <c r="AI69" s="24"/>
      <c r="AJ69" s="24"/>
      <c r="AK69" s="24"/>
      <c r="AL69" s="24"/>
      <c r="AM69" s="24"/>
      <c r="AN69" s="24"/>
    </row>
    <row r="70" spans="1:40" ht="14.4" customHeight="1" x14ac:dyDescent="0.3">
      <c r="A70" s="139"/>
      <c r="B70" s="140"/>
      <c r="C70" s="53">
        <v>30</v>
      </c>
      <c r="D70" s="459">
        <v>115</v>
      </c>
      <c r="E70" s="53"/>
      <c r="F70" s="53"/>
      <c r="G70" s="53"/>
      <c r="H70" s="53"/>
      <c r="I70" s="53"/>
      <c r="J70" s="53"/>
      <c r="K70" s="46"/>
      <c r="L70" s="42">
        <f t="shared" si="16"/>
        <v>0</v>
      </c>
      <c r="M70" s="43">
        <f t="shared" si="17"/>
        <v>0</v>
      </c>
      <c r="N70" s="529"/>
      <c r="O70" s="196"/>
      <c r="R70" s="465"/>
      <c r="S70" s="211"/>
      <c r="T70" s="457"/>
      <c r="U70" s="211"/>
      <c r="V70" s="459"/>
      <c r="W70" s="211"/>
      <c r="X70" s="24"/>
      <c r="AI70" s="24"/>
      <c r="AJ70" s="24"/>
      <c r="AK70" s="24"/>
      <c r="AL70" s="24"/>
      <c r="AM70" s="24"/>
      <c r="AN70" s="24"/>
    </row>
    <row r="71" spans="1:40" ht="14.4" customHeight="1" x14ac:dyDescent="0.3">
      <c r="A71" s="139"/>
      <c r="B71" s="140"/>
      <c r="C71" s="53">
        <v>32</v>
      </c>
      <c r="D71" s="459">
        <v>115</v>
      </c>
      <c r="E71" s="53"/>
      <c r="F71" s="53"/>
      <c r="G71" s="53"/>
      <c r="H71" s="53"/>
      <c r="I71" s="53"/>
      <c r="J71" s="53"/>
      <c r="K71" s="46"/>
      <c r="L71" s="42">
        <f t="shared" si="16"/>
        <v>0</v>
      </c>
      <c r="M71" s="43">
        <f t="shared" si="17"/>
        <v>0</v>
      </c>
      <c r="N71" s="529"/>
      <c r="O71" s="196"/>
      <c r="R71" s="465"/>
      <c r="S71" s="211"/>
      <c r="T71" s="457"/>
      <c r="U71" s="211"/>
      <c r="V71" s="459"/>
      <c r="W71" s="211"/>
      <c r="X71" s="24"/>
      <c r="AI71" s="24"/>
      <c r="AJ71" s="24"/>
      <c r="AK71" s="24"/>
      <c r="AL71" s="24"/>
      <c r="AM71" s="24"/>
      <c r="AN71" s="24"/>
    </row>
    <row r="72" spans="1:40" ht="14.4" customHeight="1" x14ac:dyDescent="0.3">
      <c r="A72" s="139"/>
      <c r="B72" s="140"/>
      <c r="C72" s="53">
        <v>34</v>
      </c>
      <c r="D72" s="459">
        <v>131</v>
      </c>
      <c r="E72" s="53"/>
      <c r="F72" s="53"/>
      <c r="G72" s="53"/>
      <c r="H72" s="53"/>
      <c r="I72" s="53"/>
      <c r="J72" s="53"/>
      <c r="K72" s="46"/>
      <c r="L72" s="42">
        <f t="shared" si="16"/>
        <v>0</v>
      </c>
      <c r="M72" s="43">
        <f t="shared" si="17"/>
        <v>0</v>
      </c>
      <c r="N72" s="529"/>
      <c r="O72" s="196"/>
      <c r="R72" s="465"/>
      <c r="S72" s="211"/>
      <c r="T72" s="457"/>
      <c r="U72" s="211"/>
      <c r="V72" s="459"/>
      <c r="W72" s="211"/>
      <c r="X72" s="24"/>
      <c r="AI72" s="24"/>
      <c r="AJ72" s="24"/>
      <c r="AK72" s="24"/>
      <c r="AL72" s="24"/>
      <c r="AM72" s="24"/>
      <c r="AN72" s="24"/>
    </row>
    <row r="73" spans="1:40" ht="14.4" customHeight="1" thickBot="1" x14ac:dyDescent="0.35">
      <c r="A73" s="142"/>
      <c r="B73" s="208"/>
      <c r="C73" s="136">
        <v>36</v>
      </c>
      <c r="D73" s="459">
        <v>148</v>
      </c>
      <c r="E73" s="136"/>
      <c r="F73" s="136"/>
      <c r="G73" s="136"/>
      <c r="H73" s="136"/>
      <c r="I73" s="136"/>
      <c r="J73" s="136"/>
      <c r="K73" s="46"/>
      <c r="L73" s="110">
        <f t="shared" si="16"/>
        <v>0</v>
      </c>
      <c r="M73" s="111">
        <f t="shared" si="17"/>
        <v>0</v>
      </c>
      <c r="N73" s="530"/>
      <c r="O73" s="196"/>
      <c r="R73" s="465"/>
      <c r="S73" s="211"/>
      <c r="T73" s="457"/>
      <c r="U73" s="211"/>
      <c r="V73" s="459"/>
      <c r="W73" s="211"/>
      <c r="X73" s="24"/>
      <c r="AI73" s="24"/>
      <c r="AJ73" s="24"/>
      <c r="AK73" s="24"/>
      <c r="AL73" s="24"/>
      <c r="AM73" s="24"/>
      <c r="AN73" s="24"/>
    </row>
    <row r="74" spans="1:40" ht="14.4" customHeight="1" x14ac:dyDescent="0.3">
      <c r="A74" s="137" t="s">
        <v>534</v>
      </c>
      <c r="B74" s="225" t="s">
        <v>38</v>
      </c>
      <c r="C74" s="27"/>
      <c r="D74" s="27"/>
      <c r="E74" s="29" t="s">
        <v>15</v>
      </c>
      <c r="F74" s="204" t="s">
        <v>112</v>
      </c>
      <c r="G74" s="451" t="s">
        <v>253</v>
      </c>
      <c r="H74" s="527" t="s">
        <v>21</v>
      </c>
      <c r="I74" s="226" t="s">
        <v>64</v>
      </c>
      <c r="J74" s="528" t="s">
        <v>430</v>
      </c>
      <c r="K74" s="75"/>
      <c r="L74" s="35"/>
      <c r="M74" s="206"/>
      <c r="N74" s="200"/>
      <c r="O74" s="196"/>
      <c r="R74" s="465"/>
      <c r="S74" s="211"/>
      <c r="T74" s="457"/>
      <c r="U74" s="211"/>
      <c r="V74" s="459"/>
      <c r="W74" s="211"/>
      <c r="X74" s="24"/>
      <c r="AI74" s="24"/>
      <c r="AJ74" s="24"/>
      <c r="AK74" s="24"/>
      <c r="AL74" s="24"/>
      <c r="AM74" s="24"/>
      <c r="AN74" s="24"/>
    </row>
    <row r="75" spans="1:40" ht="14.4" customHeight="1" x14ac:dyDescent="0.3">
      <c r="A75" s="139"/>
      <c r="B75" s="140"/>
      <c r="C75" s="53">
        <v>24</v>
      </c>
      <c r="D75" s="459">
        <v>106</v>
      </c>
      <c r="E75" s="326"/>
      <c r="F75" s="326"/>
      <c r="G75" s="326"/>
      <c r="H75" s="326"/>
      <c r="I75" s="326"/>
      <c r="J75" s="326"/>
      <c r="K75" s="46"/>
      <c r="L75" s="42">
        <f t="shared" ref="L75:L82" si="18">E75+F75+G75+H75+I75+J75+K75</f>
        <v>0</v>
      </c>
      <c r="M75" s="43">
        <f t="shared" ref="M75:M82" si="19">L75*D75</f>
        <v>0</v>
      </c>
      <c r="N75" s="200"/>
      <c r="O75" s="196"/>
      <c r="R75" s="465"/>
      <c r="S75" s="211"/>
      <c r="T75" s="457"/>
      <c r="U75" s="211"/>
      <c r="V75" s="459"/>
      <c r="W75" s="211"/>
      <c r="X75" s="24"/>
      <c r="AI75" s="24"/>
      <c r="AJ75" s="24"/>
      <c r="AK75" s="24"/>
      <c r="AL75" s="24"/>
      <c r="AM75" s="24"/>
      <c r="AN75" s="24"/>
    </row>
    <row r="76" spans="1:40" ht="14.4" customHeight="1" x14ac:dyDescent="0.3">
      <c r="A76" s="139"/>
      <c r="B76" s="140"/>
      <c r="C76" s="53">
        <v>26</v>
      </c>
      <c r="D76" s="459">
        <v>106</v>
      </c>
      <c r="E76" s="53"/>
      <c r="F76" s="53"/>
      <c r="G76" s="53"/>
      <c r="H76" s="53"/>
      <c r="I76" s="343"/>
      <c r="J76" s="53"/>
      <c r="K76" s="46"/>
      <c r="L76" s="42">
        <f t="shared" si="18"/>
        <v>0</v>
      </c>
      <c r="M76" s="43">
        <f t="shared" si="19"/>
        <v>0</v>
      </c>
      <c r="N76" s="200"/>
      <c r="O76" s="196"/>
      <c r="R76" s="465"/>
      <c r="S76" s="211"/>
      <c r="T76" s="457"/>
      <c r="U76" s="211"/>
      <c r="V76" s="459"/>
      <c r="W76" s="211"/>
      <c r="X76" s="24"/>
      <c r="AI76" s="24"/>
      <c r="AJ76" s="24"/>
      <c r="AK76" s="24"/>
      <c r="AL76" s="24"/>
      <c r="AM76" s="24"/>
      <c r="AN76" s="24"/>
    </row>
    <row r="77" spans="1:40" ht="14.4" customHeight="1" x14ac:dyDescent="0.3">
      <c r="A77" s="139"/>
      <c r="B77" s="140"/>
      <c r="C77" s="53">
        <v>28</v>
      </c>
      <c r="D77" s="459">
        <v>120</v>
      </c>
      <c r="E77" s="53"/>
      <c r="F77" s="53"/>
      <c r="G77" s="53"/>
      <c r="H77" s="53"/>
      <c r="I77" s="53"/>
      <c r="J77" s="53"/>
      <c r="K77" s="46"/>
      <c r="L77" s="42">
        <f t="shared" si="18"/>
        <v>0</v>
      </c>
      <c r="M77" s="43">
        <f t="shared" si="19"/>
        <v>0</v>
      </c>
      <c r="N77" s="200"/>
      <c r="O77" s="196"/>
      <c r="R77" s="465"/>
      <c r="S77" s="211"/>
      <c r="T77" s="457"/>
      <c r="U77" s="211"/>
      <c r="V77" s="459"/>
      <c r="W77" s="211"/>
      <c r="X77" s="24"/>
      <c r="AI77" s="24"/>
      <c r="AJ77" s="24"/>
      <c r="AK77" s="24"/>
      <c r="AL77" s="24"/>
      <c r="AM77" s="24"/>
      <c r="AN77" s="24"/>
    </row>
    <row r="78" spans="1:40" ht="14.4" customHeight="1" x14ac:dyDescent="0.3">
      <c r="A78" s="139"/>
      <c r="B78" s="140"/>
      <c r="C78" s="53">
        <v>30</v>
      </c>
      <c r="D78" s="459">
        <v>139</v>
      </c>
      <c r="E78" s="53"/>
      <c r="F78" s="53"/>
      <c r="G78" s="53"/>
      <c r="H78" s="53"/>
      <c r="I78" s="53"/>
      <c r="J78" s="53"/>
      <c r="K78" s="46"/>
      <c r="L78" s="42">
        <f t="shared" si="18"/>
        <v>0</v>
      </c>
      <c r="M78" s="43">
        <f t="shared" si="19"/>
        <v>0</v>
      </c>
      <c r="N78" s="200"/>
      <c r="O78" s="196"/>
      <c r="R78" s="465"/>
      <c r="S78" s="211"/>
      <c r="T78" s="457"/>
      <c r="U78" s="211"/>
      <c r="V78" s="459"/>
      <c r="W78" s="211"/>
      <c r="X78" s="24"/>
      <c r="AI78" s="24"/>
      <c r="AJ78" s="24"/>
      <c r="AK78" s="24"/>
      <c r="AL78" s="24"/>
      <c r="AM78" s="24"/>
      <c r="AN78" s="24"/>
    </row>
    <row r="79" spans="1:40" ht="14.4" customHeight="1" x14ac:dyDescent="0.3">
      <c r="A79" s="139"/>
      <c r="B79" s="140"/>
      <c r="C79" s="53">
        <v>32</v>
      </c>
      <c r="D79" s="459">
        <v>152</v>
      </c>
      <c r="E79" s="53"/>
      <c r="F79" s="53"/>
      <c r="G79" s="53"/>
      <c r="H79" s="53"/>
      <c r="I79" s="53"/>
      <c r="J79" s="53"/>
      <c r="K79" s="46"/>
      <c r="L79" s="42">
        <f t="shared" si="18"/>
        <v>0</v>
      </c>
      <c r="M79" s="43">
        <f t="shared" si="19"/>
        <v>0</v>
      </c>
      <c r="N79" s="200"/>
      <c r="O79" s="196"/>
      <c r="R79" s="465"/>
      <c r="S79" s="211"/>
      <c r="T79" s="457"/>
      <c r="U79" s="211"/>
      <c r="V79" s="459"/>
      <c r="W79" s="211"/>
      <c r="X79" s="24"/>
      <c r="AI79" s="24"/>
      <c r="AJ79" s="24"/>
      <c r="AK79" s="24"/>
      <c r="AL79" s="24"/>
      <c r="AM79" s="24"/>
      <c r="AN79" s="24"/>
    </row>
    <row r="80" spans="1:40" ht="14.4" customHeight="1" x14ac:dyDescent="0.3">
      <c r="A80" s="139"/>
      <c r="B80" s="140"/>
      <c r="C80" s="53">
        <v>34</v>
      </c>
      <c r="D80" s="459">
        <v>152</v>
      </c>
      <c r="E80" s="53"/>
      <c r="F80" s="53"/>
      <c r="G80" s="53"/>
      <c r="H80" s="53"/>
      <c r="I80" s="53"/>
      <c r="J80" s="53"/>
      <c r="K80" s="46"/>
      <c r="L80" s="42">
        <f t="shared" si="18"/>
        <v>0</v>
      </c>
      <c r="M80" s="43">
        <f t="shared" si="19"/>
        <v>0</v>
      </c>
      <c r="N80" s="200"/>
      <c r="O80" s="196"/>
      <c r="R80" s="465"/>
      <c r="S80" s="211"/>
      <c r="T80" s="457"/>
      <c r="U80" s="211"/>
      <c r="V80" s="459"/>
      <c r="W80" s="211"/>
      <c r="X80" s="24"/>
      <c r="AI80" s="24"/>
      <c r="AJ80" s="24"/>
      <c r="AK80" s="24"/>
      <c r="AL80" s="24"/>
      <c r="AM80" s="24"/>
      <c r="AN80" s="24"/>
    </row>
    <row r="81" spans="1:40" ht="14.4" customHeight="1" x14ac:dyDescent="0.3">
      <c r="A81" s="139"/>
      <c r="B81" s="140"/>
      <c r="C81" s="53">
        <v>36</v>
      </c>
      <c r="D81" s="459">
        <v>166</v>
      </c>
      <c r="E81" s="53"/>
      <c r="F81" s="53"/>
      <c r="G81" s="53"/>
      <c r="H81" s="53"/>
      <c r="I81" s="53"/>
      <c r="J81" s="53"/>
      <c r="K81" s="46"/>
      <c r="L81" s="42">
        <f t="shared" si="18"/>
        <v>0</v>
      </c>
      <c r="M81" s="43">
        <f t="shared" si="19"/>
        <v>0</v>
      </c>
      <c r="N81" s="200"/>
      <c r="O81" s="196"/>
      <c r="R81" s="465"/>
      <c r="S81" s="211"/>
      <c r="T81" s="457"/>
      <c r="U81" s="211"/>
      <c r="V81" s="459"/>
      <c r="W81" s="211"/>
      <c r="X81" s="24"/>
      <c r="AI81" s="24"/>
      <c r="AJ81" s="24"/>
      <c r="AK81" s="24"/>
      <c r="AL81" s="24"/>
      <c r="AM81" s="24"/>
      <c r="AN81" s="24"/>
    </row>
    <row r="82" spans="1:40" ht="14.4" customHeight="1" thickBot="1" x14ac:dyDescent="0.35">
      <c r="A82" s="142"/>
      <c r="B82" s="208"/>
      <c r="C82" s="136">
        <v>38</v>
      </c>
      <c r="D82" s="459">
        <v>166</v>
      </c>
      <c r="E82" s="136"/>
      <c r="F82" s="136"/>
      <c r="G82" s="136"/>
      <c r="H82" s="136"/>
      <c r="I82" s="136"/>
      <c r="J82" s="136"/>
      <c r="K82" s="46"/>
      <c r="L82" s="110">
        <f t="shared" si="18"/>
        <v>0</v>
      </c>
      <c r="M82" s="111">
        <f t="shared" si="19"/>
        <v>0</v>
      </c>
      <c r="N82" s="200"/>
      <c r="O82" s="196"/>
      <c r="R82" s="465"/>
      <c r="S82" s="211"/>
      <c r="T82" s="457"/>
      <c r="U82" s="211"/>
      <c r="V82" s="459"/>
      <c r="W82" s="211"/>
      <c r="X82" s="24"/>
      <c r="AI82" s="24"/>
      <c r="AJ82" s="24"/>
      <c r="AK82" s="24"/>
      <c r="AL82" s="24"/>
      <c r="AM82" s="24"/>
      <c r="AN82" s="24"/>
    </row>
    <row r="83" spans="1:40" ht="14.4" customHeight="1" x14ac:dyDescent="0.3">
      <c r="A83" s="137" t="s">
        <v>648</v>
      </c>
      <c r="B83" s="223" t="s">
        <v>118</v>
      </c>
      <c r="C83" s="27"/>
      <c r="D83" s="27">
        <v>0</v>
      </c>
      <c r="E83" s="52" t="s">
        <v>15</v>
      </c>
      <c r="F83" s="52" t="s">
        <v>522</v>
      </c>
      <c r="G83" s="52" t="s">
        <v>523</v>
      </c>
      <c r="H83" s="52" t="s">
        <v>175</v>
      </c>
      <c r="I83" s="50"/>
      <c r="J83" s="50"/>
      <c r="K83" s="50"/>
      <c r="L83" s="35"/>
      <c r="M83" s="206"/>
      <c r="N83" s="207"/>
      <c r="O83" s="196"/>
      <c r="R83" s="465"/>
      <c r="S83" s="211"/>
      <c r="T83" s="457"/>
      <c r="U83" s="211"/>
      <c r="V83" s="459"/>
      <c r="W83" s="211"/>
      <c r="X83" s="24"/>
      <c r="AI83" s="24"/>
      <c r="AJ83" s="24"/>
      <c r="AK83" s="24"/>
      <c r="AL83" s="24"/>
      <c r="AM83" s="24"/>
      <c r="AN83" s="24"/>
    </row>
    <row r="84" spans="1:40" ht="14.4" customHeight="1" x14ac:dyDescent="0.3">
      <c r="A84" s="139"/>
      <c r="B84" s="140"/>
      <c r="C84" s="53">
        <v>26</v>
      </c>
      <c r="D84" s="466">
        <v>132</v>
      </c>
      <c r="E84" s="434"/>
      <c r="F84" s="434"/>
      <c r="G84" s="434"/>
      <c r="H84" s="434"/>
      <c r="I84" s="419"/>
      <c r="J84" s="230"/>
      <c r="K84" s="230"/>
      <c r="L84" s="42">
        <f t="shared" ref="L84:L89" si="20">E84+F84+G84+H84+I84+J84+K84</f>
        <v>0</v>
      </c>
      <c r="M84" s="43">
        <f t="shared" ref="M84:M89" si="21">L84*D84</f>
        <v>0</v>
      </c>
      <c r="N84" s="526">
        <v>-0.2</v>
      </c>
      <c r="O84" s="196"/>
      <c r="R84" s="465"/>
      <c r="S84" s="211"/>
      <c r="T84" s="457"/>
      <c r="U84" s="211"/>
      <c r="V84" s="459"/>
      <c r="W84" s="211"/>
      <c r="X84" s="24"/>
      <c r="AI84" s="24"/>
      <c r="AJ84" s="24"/>
      <c r="AK84" s="24"/>
      <c r="AL84" s="24"/>
      <c r="AM84" s="24"/>
      <c r="AN84" s="24"/>
    </row>
    <row r="85" spans="1:40" ht="14.4" customHeight="1" x14ac:dyDescent="0.3">
      <c r="A85" s="139"/>
      <c r="B85" s="140"/>
      <c r="C85" s="53">
        <v>28</v>
      </c>
      <c r="D85" s="466">
        <v>132</v>
      </c>
      <c r="E85" s="434"/>
      <c r="F85" s="434"/>
      <c r="G85" s="434"/>
      <c r="H85" s="434"/>
      <c r="I85" s="419"/>
      <c r="J85" s="230"/>
      <c r="K85" s="230"/>
      <c r="L85" s="42">
        <f t="shared" si="20"/>
        <v>0</v>
      </c>
      <c r="M85" s="43">
        <f t="shared" si="21"/>
        <v>0</v>
      </c>
      <c r="N85" s="526">
        <v>-0.2</v>
      </c>
      <c r="O85" s="196"/>
      <c r="R85" s="465"/>
      <c r="S85" s="211"/>
      <c r="T85" s="457"/>
      <c r="U85" s="211"/>
      <c r="V85" s="459"/>
      <c r="W85" s="211"/>
      <c r="X85" s="24"/>
      <c r="AI85" s="24"/>
      <c r="AJ85" s="24"/>
      <c r="AK85" s="24"/>
      <c r="AL85" s="24"/>
      <c r="AM85" s="24"/>
      <c r="AN85" s="24"/>
    </row>
    <row r="86" spans="1:40" ht="14.4" customHeight="1" x14ac:dyDescent="0.3">
      <c r="A86" s="139"/>
      <c r="B86" s="140"/>
      <c r="C86" s="53">
        <v>30</v>
      </c>
      <c r="D86" s="466">
        <v>152</v>
      </c>
      <c r="E86" s="434"/>
      <c r="F86" s="434"/>
      <c r="G86" s="434"/>
      <c r="H86" s="434"/>
      <c r="I86" s="419"/>
      <c r="J86" s="230"/>
      <c r="K86" s="230"/>
      <c r="L86" s="42">
        <f t="shared" si="20"/>
        <v>0</v>
      </c>
      <c r="M86" s="43">
        <f t="shared" si="21"/>
        <v>0</v>
      </c>
      <c r="N86" s="526">
        <v>-0.2</v>
      </c>
      <c r="O86" s="196"/>
      <c r="R86" s="465"/>
      <c r="S86" s="211"/>
      <c r="T86" s="457"/>
      <c r="U86" s="211"/>
      <c r="V86" s="459"/>
      <c r="W86" s="211"/>
      <c r="X86" s="24"/>
      <c r="AI86" s="24"/>
      <c r="AJ86" s="24"/>
      <c r="AK86" s="24"/>
      <c r="AL86" s="24"/>
      <c r="AM86" s="24"/>
      <c r="AN86" s="24"/>
    </row>
    <row r="87" spans="1:40" ht="14.4" customHeight="1" x14ac:dyDescent="0.3">
      <c r="A87" s="139"/>
      <c r="B87" s="140"/>
      <c r="C87" s="53">
        <v>32</v>
      </c>
      <c r="D87" s="466">
        <v>152</v>
      </c>
      <c r="E87" s="434"/>
      <c r="F87" s="434"/>
      <c r="G87" s="434"/>
      <c r="H87" s="434"/>
      <c r="I87" s="419"/>
      <c r="J87" s="230"/>
      <c r="K87" s="230"/>
      <c r="L87" s="42">
        <f t="shared" si="20"/>
        <v>0</v>
      </c>
      <c r="M87" s="43">
        <f t="shared" si="21"/>
        <v>0</v>
      </c>
      <c r="N87" s="526">
        <v>-0.2</v>
      </c>
      <c r="O87" s="196"/>
      <c r="R87" s="465"/>
      <c r="S87" s="211"/>
      <c r="T87" s="457"/>
      <c r="U87" s="211"/>
      <c r="V87" s="459"/>
      <c r="W87" s="211"/>
      <c r="X87" s="24"/>
      <c r="AI87" s="24"/>
      <c r="AJ87" s="24"/>
      <c r="AK87" s="24"/>
      <c r="AL87" s="24"/>
      <c r="AM87" s="24"/>
      <c r="AN87" s="24"/>
    </row>
    <row r="88" spans="1:40" ht="14.4" customHeight="1" x14ac:dyDescent="0.3">
      <c r="A88" s="139"/>
      <c r="B88" s="140"/>
      <c r="C88" s="53">
        <v>34</v>
      </c>
      <c r="D88" s="466">
        <v>173</v>
      </c>
      <c r="E88" s="434"/>
      <c r="F88" s="434"/>
      <c r="G88" s="434"/>
      <c r="H88" s="434"/>
      <c r="I88" s="419"/>
      <c r="J88" s="230"/>
      <c r="K88" s="230"/>
      <c r="L88" s="42">
        <f t="shared" si="20"/>
        <v>0</v>
      </c>
      <c r="M88" s="43">
        <f t="shared" si="21"/>
        <v>0</v>
      </c>
      <c r="N88" s="526">
        <v>-0.2</v>
      </c>
      <c r="O88" s="196"/>
      <c r="R88" s="465"/>
      <c r="S88" s="211"/>
      <c r="T88" s="457"/>
      <c r="U88" s="211"/>
      <c r="V88" s="459"/>
      <c r="W88" s="211"/>
      <c r="X88" s="24"/>
      <c r="AI88" s="24"/>
      <c r="AJ88" s="24"/>
      <c r="AK88" s="24"/>
      <c r="AL88" s="24"/>
      <c r="AM88" s="24"/>
      <c r="AN88" s="24"/>
    </row>
    <row r="89" spans="1:40" ht="14.4" customHeight="1" thickBot="1" x14ac:dyDescent="0.35">
      <c r="A89" s="350" t="s">
        <v>649</v>
      </c>
      <c r="B89" s="140"/>
      <c r="C89" s="53">
        <v>36</v>
      </c>
      <c r="D89" s="466">
        <v>192</v>
      </c>
      <c r="E89" s="434"/>
      <c r="F89" s="434"/>
      <c r="G89" s="434"/>
      <c r="H89" s="434"/>
      <c r="I89" s="419"/>
      <c r="J89" s="230"/>
      <c r="K89" s="230"/>
      <c r="L89" s="42">
        <f t="shared" si="20"/>
        <v>0</v>
      </c>
      <c r="M89" s="43">
        <f t="shared" si="21"/>
        <v>0</v>
      </c>
      <c r="N89" s="526">
        <v>-0.2</v>
      </c>
      <c r="O89" s="196"/>
      <c r="R89" s="465"/>
      <c r="S89" s="211"/>
      <c r="T89" s="457"/>
      <c r="U89" s="211"/>
      <c r="V89" s="459"/>
      <c r="W89" s="211"/>
      <c r="X89" s="24"/>
      <c r="AI89" s="24"/>
      <c r="AJ89" s="24"/>
      <c r="AK89" s="24"/>
      <c r="AL89" s="24"/>
      <c r="AM89" s="24"/>
      <c r="AN89" s="24"/>
    </row>
    <row r="90" spans="1:40" ht="14.4" customHeight="1" x14ac:dyDescent="0.3">
      <c r="A90" s="137" t="s">
        <v>304</v>
      </c>
      <c r="B90" s="138" t="s">
        <v>38</v>
      </c>
      <c r="C90" s="27"/>
      <c r="D90" s="28">
        <v>0</v>
      </c>
      <c r="E90" s="29" t="s">
        <v>124</v>
      </c>
      <c r="F90" s="59"/>
      <c r="G90" s="59"/>
      <c r="H90" s="59"/>
      <c r="I90" s="59"/>
      <c r="J90" s="50"/>
      <c r="K90" s="50"/>
      <c r="L90" s="35">
        <f>L91+L92+L93+L94+L96+L95+L97+L98+L99</f>
        <v>0</v>
      </c>
      <c r="M90" s="206"/>
      <c r="N90" s="207"/>
      <c r="O90" s="196"/>
      <c r="R90" s="465"/>
      <c r="S90" s="211"/>
      <c r="T90" s="457"/>
      <c r="U90" s="211"/>
      <c r="V90" s="459"/>
      <c r="W90" s="211"/>
      <c r="X90" s="24"/>
      <c r="AI90" s="24"/>
      <c r="AJ90" s="24"/>
      <c r="AK90" s="24"/>
      <c r="AL90" s="24"/>
      <c r="AM90" s="24"/>
      <c r="AN90" s="24"/>
    </row>
    <row r="91" spans="1:40" ht="14.4" customHeight="1" x14ac:dyDescent="0.3">
      <c r="A91" s="139"/>
      <c r="B91" s="140"/>
      <c r="C91" s="40">
        <v>24</v>
      </c>
      <c r="D91" s="466">
        <v>44</v>
      </c>
      <c r="E91" s="53"/>
      <c r="F91" s="46"/>
      <c r="G91" s="46"/>
      <c r="H91" s="46"/>
      <c r="I91" s="46"/>
      <c r="J91" s="46"/>
      <c r="K91" s="46"/>
      <c r="L91" s="42">
        <f t="shared" ref="L91:L99" si="22">E91+F91+G91+H91+I91+J91+K91</f>
        <v>0</v>
      </c>
      <c r="M91" s="43">
        <f t="shared" ref="M91:M99" si="23">L91*D91</f>
        <v>0</v>
      </c>
      <c r="N91" s="200"/>
      <c r="O91" s="196"/>
      <c r="R91" s="465"/>
      <c r="S91" s="211"/>
      <c r="T91" s="457"/>
      <c r="U91" s="211"/>
      <c r="V91" s="459"/>
      <c r="W91" s="211"/>
      <c r="X91" s="24"/>
      <c r="AI91" s="24"/>
      <c r="AJ91" s="24"/>
      <c r="AK91" s="24"/>
      <c r="AL91" s="24"/>
      <c r="AM91" s="24"/>
      <c r="AN91" s="24"/>
    </row>
    <row r="92" spans="1:40" ht="14.4" customHeight="1" x14ac:dyDescent="0.3">
      <c r="A92" s="139"/>
      <c r="B92" s="140"/>
      <c r="C92" s="40">
        <v>26</v>
      </c>
      <c r="D92" s="466">
        <v>44</v>
      </c>
      <c r="E92" s="53"/>
      <c r="F92" s="46"/>
      <c r="G92" s="46"/>
      <c r="H92" s="46"/>
      <c r="I92" s="46"/>
      <c r="J92" s="46"/>
      <c r="K92" s="46"/>
      <c r="L92" s="42">
        <f t="shared" si="22"/>
        <v>0</v>
      </c>
      <c r="M92" s="43">
        <f t="shared" si="23"/>
        <v>0</v>
      </c>
      <c r="N92" s="200"/>
      <c r="O92" s="196"/>
      <c r="R92" s="465"/>
      <c r="S92" s="211"/>
      <c r="T92" s="211"/>
      <c r="U92" s="211"/>
      <c r="V92" s="211"/>
      <c r="W92" s="211"/>
      <c r="X92" s="24"/>
      <c r="AI92" s="24"/>
      <c r="AJ92" s="24"/>
      <c r="AK92" s="24"/>
      <c r="AL92" s="24"/>
      <c r="AM92" s="24"/>
      <c r="AN92" s="24"/>
    </row>
    <row r="93" spans="1:40" ht="14.4" customHeight="1" x14ac:dyDescent="0.3">
      <c r="A93" s="139"/>
      <c r="B93" s="140"/>
      <c r="C93" s="40">
        <v>28</v>
      </c>
      <c r="D93" s="466">
        <v>44</v>
      </c>
      <c r="E93" s="53"/>
      <c r="F93" s="46"/>
      <c r="G93" s="46"/>
      <c r="H93" s="46"/>
      <c r="I93" s="46"/>
      <c r="J93" s="46"/>
      <c r="K93" s="46"/>
      <c r="L93" s="42">
        <f t="shared" si="22"/>
        <v>0</v>
      </c>
      <c r="M93" s="43">
        <f t="shared" si="23"/>
        <v>0</v>
      </c>
      <c r="N93" s="200"/>
      <c r="O93" s="196"/>
      <c r="R93" s="465"/>
      <c r="S93" s="211"/>
      <c r="T93" s="211"/>
      <c r="U93" s="211"/>
      <c r="V93" s="211"/>
      <c r="W93" s="211"/>
      <c r="X93" s="24"/>
      <c r="AI93" s="24"/>
      <c r="AJ93" s="24"/>
      <c r="AK93" s="24"/>
      <c r="AL93" s="24"/>
      <c r="AM93" s="24"/>
      <c r="AN93" s="24"/>
    </row>
    <row r="94" spans="1:40" ht="14.4" customHeight="1" x14ac:dyDescent="0.3">
      <c r="A94" s="139"/>
      <c r="B94" s="228"/>
      <c r="C94" s="40">
        <v>30</v>
      </c>
      <c r="D94" s="466">
        <v>53</v>
      </c>
      <c r="E94" s="53"/>
      <c r="F94" s="46"/>
      <c r="G94" s="46"/>
      <c r="H94" s="46"/>
      <c r="I94" s="46"/>
      <c r="J94" s="46"/>
      <c r="K94" s="46"/>
      <c r="L94" s="42">
        <f t="shared" si="22"/>
        <v>0</v>
      </c>
      <c r="M94" s="43">
        <f t="shared" si="23"/>
        <v>0</v>
      </c>
      <c r="N94" s="200"/>
      <c r="O94" s="196"/>
      <c r="R94" s="465"/>
      <c r="S94" s="211"/>
      <c r="T94" s="211"/>
      <c r="U94" s="211"/>
      <c r="V94" s="211"/>
      <c r="W94" s="211"/>
      <c r="X94" s="24"/>
      <c r="AI94" s="24"/>
      <c r="AJ94" s="24"/>
      <c r="AK94" s="24"/>
      <c r="AL94" s="24"/>
      <c r="AM94" s="24"/>
      <c r="AN94" s="24"/>
    </row>
    <row r="95" spans="1:40" ht="14.4" customHeight="1" x14ac:dyDescent="0.3">
      <c r="A95" s="139"/>
      <c r="B95" s="228"/>
      <c r="C95" s="40">
        <v>32</v>
      </c>
      <c r="D95" s="466">
        <v>53</v>
      </c>
      <c r="E95" s="53"/>
      <c r="F95" s="46"/>
      <c r="G95" s="46"/>
      <c r="H95" s="46"/>
      <c r="I95" s="46"/>
      <c r="J95" s="46"/>
      <c r="K95" s="46"/>
      <c r="L95" s="42">
        <f t="shared" si="22"/>
        <v>0</v>
      </c>
      <c r="M95" s="43">
        <f t="shared" si="23"/>
        <v>0</v>
      </c>
      <c r="N95" s="200"/>
      <c r="O95" s="196"/>
      <c r="R95" s="465"/>
      <c r="S95" s="211"/>
      <c r="T95" s="211"/>
      <c r="U95" s="211"/>
      <c r="V95" s="211"/>
      <c r="W95" s="211"/>
      <c r="X95" s="24"/>
      <c r="AI95" s="24"/>
      <c r="AJ95" s="24"/>
      <c r="AK95" s="24"/>
      <c r="AL95" s="24"/>
      <c r="AM95" s="24"/>
      <c r="AN95" s="24"/>
    </row>
    <row r="96" spans="1:40" ht="14.4" customHeight="1" x14ac:dyDescent="0.3">
      <c r="A96" s="139"/>
      <c r="B96" s="228"/>
      <c r="C96" s="40">
        <v>34</v>
      </c>
      <c r="D96" s="466">
        <v>61</v>
      </c>
      <c r="E96" s="53"/>
      <c r="F96" s="46"/>
      <c r="G96" s="46"/>
      <c r="H96" s="46"/>
      <c r="I96" s="46"/>
      <c r="J96" s="46"/>
      <c r="K96" s="46"/>
      <c r="L96" s="42">
        <f t="shared" si="22"/>
        <v>0</v>
      </c>
      <c r="M96" s="43">
        <f t="shared" si="23"/>
        <v>0</v>
      </c>
      <c r="N96" s="200"/>
      <c r="O96" s="196"/>
      <c r="R96" s="465"/>
      <c r="S96" s="211"/>
      <c r="T96" s="211"/>
      <c r="U96" s="211"/>
      <c r="V96" s="211"/>
      <c r="W96" s="211"/>
      <c r="X96" s="24"/>
      <c r="AI96" s="24"/>
      <c r="AJ96" s="24"/>
      <c r="AK96" s="24"/>
      <c r="AL96" s="24"/>
      <c r="AM96" s="24"/>
      <c r="AN96" s="24"/>
    </row>
    <row r="97" spans="1:40" ht="14.4" customHeight="1" x14ac:dyDescent="0.3">
      <c r="A97" s="139"/>
      <c r="B97" s="233"/>
      <c r="C97" s="40">
        <v>36</v>
      </c>
      <c r="D97" s="466">
        <v>69</v>
      </c>
      <c r="E97" s="53"/>
      <c r="F97" s="46"/>
      <c r="G97" s="46"/>
      <c r="H97" s="46"/>
      <c r="I97" s="46"/>
      <c r="J97" s="46"/>
      <c r="K97" s="46"/>
      <c r="L97" s="42">
        <f t="shared" si="22"/>
        <v>0</v>
      </c>
      <c r="M97" s="43">
        <f t="shared" si="23"/>
        <v>0</v>
      </c>
      <c r="N97" s="200"/>
      <c r="O97" s="196"/>
      <c r="R97" s="465"/>
      <c r="S97" s="211"/>
      <c r="T97" s="211"/>
      <c r="U97" s="211"/>
      <c r="V97" s="211"/>
      <c r="W97" s="211"/>
      <c r="X97" s="24"/>
      <c r="AI97" s="24"/>
      <c r="AJ97" s="24"/>
      <c r="AK97" s="24"/>
      <c r="AL97" s="24"/>
      <c r="AM97" s="24"/>
      <c r="AN97" s="24"/>
    </row>
    <row r="98" spans="1:40" ht="14.4" customHeight="1" x14ac:dyDescent="0.3">
      <c r="A98" s="139"/>
      <c r="B98" s="233"/>
      <c r="C98" s="40">
        <v>38</v>
      </c>
      <c r="D98" s="466">
        <v>69</v>
      </c>
      <c r="E98" s="53"/>
      <c r="F98" s="46"/>
      <c r="G98" s="46"/>
      <c r="H98" s="46"/>
      <c r="I98" s="46"/>
      <c r="J98" s="46"/>
      <c r="K98" s="46"/>
      <c r="L98" s="42">
        <f t="shared" si="22"/>
        <v>0</v>
      </c>
      <c r="M98" s="43">
        <f t="shared" si="23"/>
        <v>0</v>
      </c>
      <c r="N98" s="200"/>
      <c r="O98" s="196"/>
      <c r="R98" s="465"/>
      <c r="S98" s="211"/>
      <c r="T98" s="211"/>
      <c r="U98" s="211"/>
      <c r="V98" s="211"/>
      <c r="W98" s="211"/>
      <c r="X98" s="24"/>
      <c r="AI98" s="24"/>
      <c r="AJ98" s="24"/>
      <c r="AK98" s="24"/>
      <c r="AL98" s="24"/>
      <c r="AM98" s="24"/>
      <c r="AN98" s="24"/>
    </row>
    <row r="99" spans="1:40" ht="14.4" customHeight="1" thickBot="1" x14ac:dyDescent="0.35">
      <c r="A99" s="142"/>
      <c r="B99" s="208"/>
      <c r="C99" s="109">
        <v>40</v>
      </c>
      <c r="D99" s="466">
        <v>79</v>
      </c>
      <c r="E99" s="136"/>
      <c r="F99" s="69"/>
      <c r="G99" s="69"/>
      <c r="H99" s="69"/>
      <c r="I99" s="69"/>
      <c r="J99" s="69"/>
      <c r="K99" s="69"/>
      <c r="L99" s="110">
        <f t="shared" si="22"/>
        <v>0</v>
      </c>
      <c r="M99" s="111">
        <f t="shared" si="23"/>
        <v>0</v>
      </c>
      <c r="N99" s="209"/>
      <c r="O99" s="196"/>
      <c r="R99" s="465"/>
      <c r="S99" s="211"/>
      <c r="T99" s="211"/>
      <c r="U99" s="211"/>
      <c r="V99" s="211"/>
      <c r="W99" s="211"/>
      <c r="X99" s="24"/>
      <c r="AI99" s="24"/>
      <c r="AJ99" s="24"/>
      <c r="AK99" s="24"/>
      <c r="AL99" s="24"/>
      <c r="AM99" s="24"/>
      <c r="AN99" s="24"/>
    </row>
    <row r="100" spans="1:40" ht="14.4" customHeight="1" x14ac:dyDescent="0.3">
      <c r="A100" s="137" t="s">
        <v>307</v>
      </c>
      <c r="B100" s="138" t="s">
        <v>191</v>
      </c>
      <c r="C100" s="27"/>
      <c r="D100" s="28">
        <v>0</v>
      </c>
      <c r="E100" s="29" t="s">
        <v>15</v>
      </c>
      <c r="F100" s="52" t="s">
        <v>41</v>
      </c>
      <c r="G100" s="29" t="s">
        <v>40</v>
      </c>
      <c r="H100" s="59"/>
      <c r="I100" s="59"/>
      <c r="J100" s="50"/>
      <c r="K100" s="50"/>
      <c r="L100" s="35" t="e">
        <f>L101+L102+L103+L104+L106+L105+L107+L108+L109</f>
        <v>#REF!</v>
      </c>
      <c r="M100" s="206"/>
      <c r="N100" s="207"/>
      <c r="O100" s="196"/>
      <c r="R100" s="465"/>
      <c r="S100" s="211"/>
      <c r="T100" s="211"/>
      <c r="U100" s="211"/>
      <c r="V100" s="211"/>
      <c r="W100" s="211"/>
      <c r="X100" s="24"/>
      <c r="AI100" s="24"/>
      <c r="AJ100" s="24"/>
      <c r="AK100" s="24"/>
      <c r="AL100" s="24"/>
      <c r="AM100" s="24"/>
      <c r="AN100" s="24"/>
    </row>
    <row r="101" spans="1:40" ht="14.4" customHeight="1" x14ac:dyDescent="0.3">
      <c r="A101" s="139"/>
      <c r="B101" s="140"/>
      <c r="C101" s="53">
        <v>24</v>
      </c>
      <c r="D101" s="466">
        <v>59</v>
      </c>
      <c r="E101" s="343"/>
      <c r="F101" s="343"/>
      <c r="G101" s="343"/>
      <c r="H101" s="46"/>
      <c r="I101" s="46"/>
      <c r="J101" s="46"/>
      <c r="K101" s="46"/>
      <c r="L101" s="42">
        <f t="shared" ref="L101:L107" si="24">E101+F101+G101+H101+I101+J101+K101</f>
        <v>0</v>
      </c>
      <c r="M101" s="43">
        <f t="shared" ref="M101:M107" si="25">L101*D101</f>
        <v>0</v>
      </c>
      <c r="N101" s="200"/>
      <c r="O101" s="196"/>
      <c r="R101" s="465"/>
      <c r="S101" s="211"/>
      <c r="T101" s="211"/>
      <c r="U101" s="211"/>
      <c r="V101" s="211"/>
      <c r="W101" s="211"/>
      <c r="X101" s="24"/>
      <c r="AI101" s="24"/>
      <c r="AJ101" s="24"/>
      <c r="AK101" s="24"/>
      <c r="AL101" s="24"/>
      <c r="AM101" s="24"/>
      <c r="AN101" s="24"/>
    </row>
    <row r="102" spans="1:40" ht="14.4" customHeight="1" x14ac:dyDescent="0.3">
      <c r="A102" s="139"/>
      <c r="B102" s="140"/>
      <c r="C102" s="53">
        <v>26</v>
      </c>
      <c r="D102" s="466">
        <v>59</v>
      </c>
      <c r="E102" s="343"/>
      <c r="F102" s="343"/>
      <c r="G102" s="343"/>
      <c r="H102" s="46"/>
      <c r="I102" s="46"/>
      <c r="J102" s="46"/>
      <c r="K102" s="46"/>
      <c r="L102" s="42">
        <f t="shared" si="24"/>
        <v>0</v>
      </c>
      <c r="M102" s="43">
        <f t="shared" si="25"/>
        <v>0</v>
      </c>
      <c r="N102" s="200"/>
      <c r="O102" s="196"/>
      <c r="R102" s="465"/>
      <c r="S102" s="211"/>
      <c r="T102" s="211"/>
      <c r="U102" s="211"/>
      <c r="V102" s="211"/>
      <c r="W102" s="211"/>
      <c r="X102" s="24"/>
      <c r="AI102" s="24"/>
      <c r="AJ102" s="24"/>
      <c r="AK102" s="24"/>
      <c r="AL102" s="24"/>
      <c r="AM102" s="24"/>
      <c r="AN102" s="24"/>
    </row>
    <row r="103" spans="1:40" ht="14.4" customHeight="1" x14ac:dyDescent="0.3">
      <c r="A103" s="139"/>
      <c r="B103" s="140"/>
      <c r="C103" s="53">
        <v>28</v>
      </c>
      <c r="D103" s="466">
        <v>59</v>
      </c>
      <c r="E103" s="343"/>
      <c r="F103" s="343"/>
      <c r="G103" s="343"/>
      <c r="H103" s="46"/>
      <c r="I103" s="46"/>
      <c r="J103" s="46"/>
      <c r="K103" s="46"/>
      <c r="L103" s="42">
        <f t="shared" si="24"/>
        <v>0</v>
      </c>
      <c r="M103" s="43">
        <f t="shared" si="25"/>
        <v>0</v>
      </c>
      <c r="N103" s="200"/>
      <c r="O103" s="196"/>
      <c r="R103" s="465"/>
      <c r="S103" s="211"/>
      <c r="T103" s="211"/>
      <c r="U103" s="211"/>
      <c r="V103" s="211"/>
      <c r="W103" s="211"/>
      <c r="X103" s="24"/>
      <c r="AI103" s="24"/>
      <c r="AJ103" s="24"/>
      <c r="AK103" s="24"/>
      <c r="AL103" s="24"/>
      <c r="AM103" s="24"/>
      <c r="AN103" s="24"/>
    </row>
    <row r="104" spans="1:40" ht="14.4" customHeight="1" x14ac:dyDescent="0.3">
      <c r="A104" s="139"/>
      <c r="B104" s="228"/>
      <c r="C104" s="53">
        <v>30</v>
      </c>
      <c r="D104" s="466">
        <v>67</v>
      </c>
      <c r="E104" s="343"/>
      <c r="F104" s="343"/>
      <c r="G104" s="343"/>
      <c r="H104" s="46"/>
      <c r="I104" s="46"/>
      <c r="J104" s="46"/>
      <c r="K104" s="46"/>
      <c r="L104" s="42">
        <f t="shared" si="24"/>
        <v>0</v>
      </c>
      <c r="M104" s="43">
        <f t="shared" si="25"/>
        <v>0</v>
      </c>
      <c r="N104" s="200"/>
      <c r="O104" s="196"/>
      <c r="R104" s="465"/>
      <c r="S104" s="211"/>
      <c r="T104" s="211"/>
      <c r="U104" s="211"/>
      <c r="V104" s="211"/>
      <c r="W104" s="211"/>
      <c r="X104" s="24"/>
      <c r="AI104" s="24"/>
      <c r="AJ104" s="24"/>
      <c r="AK104" s="24"/>
      <c r="AL104" s="24"/>
      <c r="AM104" s="24"/>
      <c r="AN104" s="24"/>
    </row>
    <row r="105" spans="1:40" ht="14.4" customHeight="1" x14ac:dyDescent="0.3">
      <c r="A105" s="139"/>
      <c r="B105" s="228"/>
      <c r="C105" s="53">
        <v>32</v>
      </c>
      <c r="D105" s="466">
        <v>67</v>
      </c>
      <c r="E105" s="343"/>
      <c r="F105" s="343"/>
      <c r="G105" s="343"/>
      <c r="H105" s="46"/>
      <c r="I105" s="46"/>
      <c r="J105" s="46"/>
      <c r="K105" s="46"/>
      <c r="L105" s="42">
        <f t="shared" si="24"/>
        <v>0</v>
      </c>
      <c r="M105" s="43">
        <f t="shared" si="25"/>
        <v>0</v>
      </c>
      <c r="N105" s="200"/>
      <c r="O105" s="196"/>
      <c r="R105" s="465"/>
      <c r="S105" s="211"/>
      <c r="T105" s="211"/>
      <c r="U105" s="211"/>
      <c r="V105" s="211"/>
      <c r="W105" s="211"/>
      <c r="X105" s="24"/>
      <c r="AI105" s="24"/>
      <c r="AJ105" s="24"/>
      <c r="AK105" s="24"/>
      <c r="AL105" s="24"/>
      <c r="AM105" s="24"/>
      <c r="AN105" s="24"/>
    </row>
    <row r="106" spans="1:40" ht="14.4" customHeight="1" x14ac:dyDescent="0.3">
      <c r="A106" s="139"/>
      <c r="B106" s="228"/>
      <c r="C106" s="53">
        <v>34</v>
      </c>
      <c r="D106" s="466">
        <v>76</v>
      </c>
      <c r="E106" s="343"/>
      <c r="F106" s="343"/>
      <c r="G106" s="343"/>
      <c r="H106" s="46"/>
      <c r="I106" s="46"/>
      <c r="J106" s="46"/>
      <c r="K106" s="46"/>
      <c r="L106" s="42">
        <f t="shared" si="24"/>
        <v>0</v>
      </c>
      <c r="M106" s="43">
        <f t="shared" si="25"/>
        <v>0</v>
      </c>
      <c r="N106" s="200"/>
      <c r="O106" s="196"/>
      <c r="R106" s="465"/>
      <c r="S106" s="211"/>
      <c r="T106" s="211"/>
      <c r="U106" s="211"/>
      <c r="V106" s="211"/>
      <c r="W106" s="211"/>
      <c r="X106" s="24"/>
      <c r="AI106" s="24"/>
      <c r="AJ106" s="24"/>
      <c r="AK106" s="24"/>
      <c r="AL106" s="24"/>
      <c r="AM106" s="24"/>
      <c r="AN106" s="24"/>
    </row>
    <row r="107" spans="1:40" ht="14.4" customHeight="1" thickBot="1" x14ac:dyDescent="0.35">
      <c r="A107" s="142"/>
      <c r="B107" s="234"/>
      <c r="C107" s="136">
        <v>36</v>
      </c>
      <c r="D107" s="466">
        <v>85</v>
      </c>
      <c r="E107" s="347"/>
      <c r="F107" s="347"/>
      <c r="G107" s="347"/>
      <c r="H107" s="69"/>
      <c r="I107" s="69"/>
      <c r="J107" s="69"/>
      <c r="K107" s="69"/>
      <c r="L107" s="110">
        <f t="shared" si="24"/>
        <v>0</v>
      </c>
      <c r="M107" s="111">
        <f t="shared" si="25"/>
        <v>0</v>
      </c>
      <c r="N107" s="209"/>
      <c r="O107" s="196"/>
      <c r="R107" s="465"/>
      <c r="S107" s="211"/>
      <c r="T107" s="211"/>
      <c r="U107" s="211"/>
      <c r="V107" s="211"/>
      <c r="W107" s="211"/>
      <c r="X107" s="24"/>
      <c r="AI107" s="24"/>
      <c r="AJ107" s="24"/>
      <c r="AK107" s="24"/>
      <c r="AL107" s="24"/>
      <c r="AM107" s="24"/>
      <c r="AN107" s="24"/>
    </row>
    <row r="108" spans="1:40" ht="14.4" customHeight="1" x14ac:dyDescent="0.3">
      <c r="A108" s="137" t="s">
        <v>308</v>
      </c>
      <c r="B108" s="138" t="s">
        <v>96</v>
      </c>
      <c r="C108" s="27"/>
      <c r="D108" s="28">
        <v>0</v>
      </c>
      <c r="E108" s="29" t="s">
        <v>15</v>
      </c>
      <c r="F108" s="52" t="s">
        <v>41</v>
      </c>
      <c r="G108" s="29" t="s">
        <v>40</v>
      </c>
      <c r="H108" s="59"/>
      <c r="I108" s="59"/>
      <c r="J108" s="50"/>
      <c r="K108" s="50"/>
      <c r="L108" s="35" t="e">
        <f>L109+L110+L111+L112+L114+L113+L115+#REF!+#REF!</f>
        <v>#REF!</v>
      </c>
      <c r="M108" s="206"/>
      <c r="N108" s="207"/>
      <c r="O108" s="196"/>
      <c r="R108" s="465"/>
      <c r="S108" s="211"/>
      <c r="T108" s="211"/>
      <c r="U108" s="211"/>
      <c r="V108" s="211"/>
      <c r="W108" s="211"/>
      <c r="X108" s="24"/>
      <c r="AI108" s="24"/>
      <c r="AJ108" s="24"/>
      <c r="AK108" s="24"/>
      <c r="AL108" s="24"/>
      <c r="AM108" s="24"/>
      <c r="AN108" s="24"/>
    </row>
    <row r="109" spans="1:40" ht="14.4" customHeight="1" x14ac:dyDescent="0.3">
      <c r="A109" s="139"/>
      <c r="B109" s="140"/>
      <c r="C109" s="40">
        <v>24</v>
      </c>
      <c r="D109" s="466">
        <v>59</v>
      </c>
      <c r="E109" s="343"/>
      <c r="F109" s="343"/>
      <c r="G109" s="343"/>
      <c r="H109" s="46"/>
      <c r="I109" s="46"/>
      <c r="J109" s="46"/>
      <c r="K109" s="46"/>
      <c r="L109" s="42">
        <f t="shared" ref="L109:L115" si="26">E109+F109+G109+H109+I109+J109+K109</f>
        <v>0</v>
      </c>
      <c r="M109" s="43">
        <f t="shared" ref="M109:M115" si="27">L109*D109</f>
        <v>0</v>
      </c>
      <c r="N109" s="200"/>
      <c r="O109" s="196"/>
      <c r="R109" s="465"/>
      <c r="S109" s="211"/>
      <c r="T109" s="211"/>
      <c r="U109" s="211"/>
      <c r="V109" s="211"/>
      <c r="W109" s="211"/>
      <c r="X109" s="24"/>
      <c r="AI109" s="24"/>
      <c r="AJ109" s="24"/>
      <c r="AK109" s="24"/>
      <c r="AL109" s="24"/>
      <c r="AM109" s="24"/>
      <c r="AN109" s="24"/>
    </row>
    <row r="110" spans="1:40" ht="14.4" customHeight="1" x14ac:dyDescent="0.3">
      <c r="A110" s="139"/>
      <c r="B110" s="140"/>
      <c r="C110" s="40">
        <v>26</v>
      </c>
      <c r="D110" s="466">
        <v>59</v>
      </c>
      <c r="E110" s="343"/>
      <c r="F110" s="343"/>
      <c r="G110" s="343"/>
      <c r="H110" s="46"/>
      <c r="I110" s="46"/>
      <c r="J110" s="46"/>
      <c r="K110" s="46"/>
      <c r="L110" s="42">
        <f t="shared" si="26"/>
        <v>0</v>
      </c>
      <c r="M110" s="43">
        <f t="shared" si="27"/>
        <v>0</v>
      </c>
      <c r="N110" s="200"/>
      <c r="O110" s="196"/>
      <c r="R110" s="465"/>
      <c r="S110" s="211"/>
      <c r="T110" s="211"/>
      <c r="U110" s="211"/>
      <c r="V110" s="211"/>
      <c r="W110" s="211"/>
      <c r="X110" s="24"/>
      <c r="AI110" s="24"/>
      <c r="AJ110" s="24"/>
      <c r="AK110" s="24"/>
      <c r="AL110" s="24"/>
      <c r="AM110" s="24"/>
      <c r="AN110" s="24"/>
    </row>
    <row r="111" spans="1:40" ht="14.4" customHeight="1" x14ac:dyDescent="0.3">
      <c r="A111" s="139"/>
      <c r="B111" s="140"/>
      <c r="C111" s="40">
        <v>28</v>
      </c>
      <c r="D111" s="466">
        <v>59</v>
      </c>
      <c r="E111" s="343"/>
      <c r="F111" s="343"/>
      <c r="G111" s="343"/>
      <c r="H111" s="46"/>
      <c r="I111" s="46"/>
      <c r="J111" s="46"/>
      <c r="K111" s="46"/>
      <c r="L111" s="42">
        <f t="shared" si="26"/>
        <v>0</v>
      </c>
      <c r="M111" s="43">
        <f t="shared" si="27"/>
        <v>0</v>
      </c>
      <c r="N111" s="200"/>
      <c r="O111" s="196"/>
      <c r="R111" s="465"/>
      <c r="S111" s="211"/>
      <c r="T111" s="211"/>
      <c r="U111" s="211"/>
      <c r="V111" s="211"/>
      <c r="W111" s="211"/>
      <c r="X111" s="24"/>
      <c r="AI111" s="24"/>
      <c r="AJ111" s="24"/>
      <c r="AK111" s="24"/>
      <c r="AL111" s="24"/>
      <c r="AM111" s="24"/>
      <c r="AN111" s="24"/>
    </row>
    <row r="112" spans="1:40" ht="14.4" customHeight="1" x14ac:dyDescent="0.3">
      <c r="A112" s="139"/>
      <c r="B112" s="228"/>
      <c r="C112" s="40">
        <v>30</v>
      </c>
      <c r="D112" s="466">
        <v>67</v>
      </c>
      <c r="E112" s="343"/>
      <c r="F112" s="343"/>
      <c r="G112" s="343"/>
      <c r="H112" s="46"/>
      <c r="I112" s="46"/>
      <c r="J112" s="46"/>
      <c r="K112" s="46"/>
      <c r="L112" s="42">
        <f t="shared" si="26"/>
        <v>0</v>
      </c>
      <c r="M112" s="43">
        <f t="shared" si="27"/>
        <v>0</v>
      </c>
      <c r="N112" s="200"/>
      <c r="O112" s="196"/>
      <c r="R112" s="465"/>
      <c r="S112" s="211"/>
      <c r="T112" s="211"/>
      <c r="U112" s="211"/>
      <c r="V112" s="211"/>
      <c r="W112" s="211"/>
      <c r="X112" s="24"/>
      <c r="AI112" s="24"/>
      <c r="AJ112" s="24"/>
      <c r="AK112" s="24"/>
      <c r="AL112" s="24"/>
      <c r="AM112" s="24"/>
      <c r="AN112" s="24"/>
    </row>
    <row r="113" spans="1:40" ht="14.4" customHeight="1" x14ac:dyDescent="0.3">
      <c r="A113" s="139"/>
      <c r="B113" s="228"/>
      <c r="C113" s="40">
        <v>32</v>
      </c>
      <c r="D113" s="466">
        <v>67</v>
      </c>
      <c r="E113" s="343"/>
      <c r="F113" s="343"/>
      <c r="G113" s="343"/>
      <c r="H113" s="46"/>
      <c r="I113" s="46"/>
      <c r="J113" s="46"/>
      <c r="K113" s="46"/>
      <c r="L113" s="42">
        <f t="shared" si="26"/>
        <v>0</v>
      </c>
      <c r="M113" s="43">
        <f t="shared" si="27"/>
        <v>0</v>
      </c>
      <c r="N113" s="200"/>
      <c r="O113" s="196"/>
      <c r="R113" s="465"/>
      <c r="S113" s="211"/>
      <c r="T113" s="211"/>
      <c r="U113" s="211"/>
      <c r="V113" s="211"/>
      <c r="W113" s="211"/>
      <c r="X113" s="24"/>
      <c r="AI113" s="24"/>
      <c r="AJ113" s="24"/>
      <c r="AK113" s="24"/>
      <c r="AL113" s="24"/>
      <c r="AM113" s="24"/>
      <c r="AN113" s="24"/>
    </row>
    <row r="114" spans="1:40" ht="14.4" customHeight="1" x14ac:dyDescent="0.3">
      <c r="A114" s="139"/>
      <c r="B114" s="228"/>
      <c r="C114" s="40">
        <v>34</v>
      </c>
      <c r="D114" s="466">
        <v>76</v>
      </c>
      <c r="E114" s="343"/>
      <c r="F114" s="343"/>
      <c r="G114" s="343"/>
      <c r="H114" s="46"/>
      <c r="I114" s="46"/>
      <c r="J114" s="46"/>
      <c r="K114" s="46"/>
      <c r="L114" s="42">
        <f t="shared" si="26"/>
        <v>0</v>
      </c>
      <c r="M114" s="43">
        <f t="shared" si="27"/>
        <v>0</v>
      </c>
      <c r="N114" s="200"/>
      <c r="O114" s="196"/>
      <c r="R114" s="465"/>
      <c r="S114" s="211"/>
      <c r="T114" s="211"/>
      <c r="U114" s="211"/>
      <c r="V114" s="211"/>
      <c r="W114" s="211"/>
      <c r="X114" s="24"/>
      <c r="AI114" s="24"/>
      <c r="AJ114" s="24"/>
      <c r="AK114" s="24"/>
      <c r="AL114" s="24"/>
      <c r="AM114" s="24"/>
      <c r="AN114" s="24"/>
    </row>
    <row r="115" spans="1:40" ht="14.4" customHeight="1" thickBot="1" x14ac:dyDescent="0.35">
      <c r="A115" s="139"/>
      <c r="B115" s="228"/>
      <c r="C115" s="53">
        <v>36</v>
      </c>
      <c r="D115" s="466">
        <v>85</v>
      </c>
      <c r="E115" s="343"/>
      <c r="F115" s="343"/>
      <c r="G115" s="343"/>
      <c r="H115" s="46"/>
      <c r="I115" s="46"/>
      <c r="J115" s="46"/>
      <c r="K115" s="46"/>
      <c r="L115" s="42">
        <f t="shared" si="26"/>
        <v>0</v>
      </c>
      <c r="M115" s="43">
        <f t="shared" si="27"/>
        <v>0</v>
      </c>
      <c r="N115" s="200"/>
      <c r="O115" s="196"/>
      <c r="R115" s="465"/>
      <c r="S115" s="211"/>
      <c r="T115" s="211"/>
      <c r="U115" s="211"/>
      <c r="V115" s="211"/>
      <c r="W115" s="211"/>
      <c r="X115" s="24"/>
      <c r="AI115" s="24"/>
      <c r="AJ115" s="24"/>
      <c r="AK115" s="24"/>
      <c r="AL115" s="24"/>
      <c r="AM115" s="24"/>
      <c r="AN115" s="24"/>
    </row>
    <row r="116" spans="1:40" ht="14.4" customHeight="1" thickBot="1" x14ac:dyDescent="0.35">
      <c r="A116" s="137" t="s">
        <v>306</v>
      </c>
      <c r="B116" s="138" t="s">
        <v>119</v>
      </c>
      <c r="C116" s="27"/>
      <c r="D116" s="28">
        <v>0</v>
      </c>
      <c r="E116" s="29" t="s">
        <v>15</v>
      </c>
      <c r="F116" s="235" t="s">
        <v>123</v>
      </c>
      <c r="G116" s="236" t="s">
        <v>126</v>
      </c>
      <c r="H116" s="236" t="s">
        <v>127</v>
      </c>
      <c r="I116" s="46"/>
      <c r="J116" s="46"/>
      <c r="K116" s="75"/>
      <c r="L116" s="35">
        <f>L117+L118+L119+L120+L122+L121+L123+L124+L125</f>
        <v>0</v>
      </c>
      <c r="M116" s="37"/>
      <c r="N116" s="207"/>
      <c r="O116" s="196"/>
      <c r="R116" s="465"/>
      <c r="S116" s="211"/>
      <c r="T116" s="211"/>
      <c r="U116" s="211"/>
      <c r="V116" s="211"/>
      <c r="W116" s="211"/>
      <c r="X116" s="24"/>
      <c r="AI116" s="24"/>
      <c r="AJ116" s="24"/>
      <c r="AK116" s="24"/>
      <c r="AL116" s="24"/>
      <c r="AM116" s="24"/>
      <c r="AN116" s="24"/>
    </row>
    <row r="117" spans="1:40" ht="14.4" customHeight="1" thickTop="1" x14ac:dyDescent="0.3">
      <c r="A117" s="139"/>
      <c r="B117" s="140"/>
      <c r="C117" s="40">
        <v>24</v>
      </c>
      <c r="D117" s="466">
        <v>46</v>
      </c>
      <c r="E117" s="46"/>
      <c r="F117" s="46"/>
      <c r="G117" s="46"/>
      <c r="H117" s="46"/>
      <c r="I117" s="46"/>
      <c r="J117" s="46"/>
      <c r="K117" s="46"/>
      <c r="L117" s="42">
        <f t="shared" ref="L117:L125" si="28">E117+F117+G117+H117+I117+J117+K117</f>
        <v>0</v>
      </c>
      <c r="M117" s="43">
        <f t="shared" ref="M117:M125" si="29">L117*D117</f>
        <v>0</v>
      </c>
      <c r="N117" s="200"/>
      <c r="O117" s="196"/>
      <c r="R117" s="465"/>
      <c r="S117" s="211"/>
      <c r="T117" s="211"/>
      <c r="U117" s="211"/>
      <c r="V117" s="211"/>
      <c r="W117" s="211"/>
      <c r="X117" s="24"/>
      <c r="AI117" s="24"/>
      <c r="AJ117" s="24"/>
      <c r="AK117" s="24"/>
      <c r="AL117" s="24"/>
      <c r="AM117" s="24"/>
      <c r="AN117" s="24"/>
    </row>
    <row r="118" spans="1:40" ht="14.4" customHeight="1" x14ac:dyDescent="0.3">
      <c r="A118" s="139"/>
      <c r="B118" s="140"/>
      <c r="C118" s="40">
        <v>26</v>
      </c>
      <c r="D118" s="466">
        <v>46</v>
      </c>
      <c r="E118" s="46"/>
      <c r="F118" s="46"/>
      <c r="G118" s="46"/>
      <c r="H118" s="46"/>
      <c r="I118" s="46"/>
      <c r="J118" s="46"/>
      <c r="K118" s="46"/>
      <c r="L118" s="42">
        <f t="shared" si="28"/>
        <v>0</v>
      </c>
      <c r="M118" s="43">
        <f t="shared" si="29"/>
        <v>0</v>
      </c>
      <c r="N118" s="200"/>
      <c r="O118" s="196"/>
      <c r="R118" s="465"/>
      <c r="S118" s="211"/>
      <c r="T118" s="211"/>
      <c r="U118" s="211"/>
      <c r="V118" s="211"/>
      <c r="W118" s="211"/>
      <c r="X118" s="24"/>
      <c r="AI118" s="24"/>
      <c r="AJ118" s="24"/>
      <c r="AK118" s="24"/>
      <c r="AL118" s="24"/>
      <c r="AM118" s="24"/>
      <c r="AN118" s="24"/>
    </row>
    <row r="119" spans="1:40" ht="14.4" customHeight="1" x14ac:dyDescent="0.3">
      <c r="A119" s="139"/>
      <c r="B119" s="140"/>
      <c r="C119" s="40">
        <v>28</v>
      </c>
      <c r="D119" s="466">
        <v>46</v>
      </c>
      <c r="E119" s="40"/>
      <c r="F119" s="40"/>
      <c r="G119" s="40"/>
      <c r="H119" s="40"/>
      <c r="I119" s="46"/>
      <c r="J119" s="46"/>
      <c r="K119" s="46"/>
      <c r="L119" s="42">
        <f t="shared" si="28"/>
        <v>0</v>
      </c>
      <c r="M119" s="43">
        <f t="shared" si="29"/>
        <v>0</v>
      </c>
      <c r="N119" s="200"/>
      <c r="O119" s="196"/>
      <c r="R119" s="465"/>
      <c r="S119" s="211"/>
      <c r="T119" s="211"/>
      <c r="U119" s="211"/>
      <c r="V119" s="211"/>
      <c r="W119" s="211"/>
      <c r="X119" s="24"/>
      <c r="AI119" s="24"/>
      <c r="AJ119" s="24"/>
      <c r="AK119" s="24"/>
      <c r="AL119" s="24"/>
      <c r="AM119" s="24"/>
      <c r="AN119" s="24"/>
    </row>
    <row r="120" spans="1:40" ht="14.4" customHeight="1" x14ac:dyDescent="0.3">
      <c r="A120" s="139"/>
      <c r="B120" s="140"/>
      <c r="C120" s="40">
        <v>30</v>
      </c>
      <c r="D120" s="466">
        <v>55</v>
      </c>
      <c r="E120" s="40"/>
      <c r="F120" s="40"/>
      <c r="G120" s="40"/>
      <c r="H120" s="40"/>
      <c r="I120" s="46"/>
      <c r="J120" s="46"/>
      <c r="K120" s="46"/>
      <c r="L120" s="42">
        <f t="shared" si="28"/>
        <v>0</v>
      </c>
      <c r="M120" s="43">
        <f t="shared" si="29"/>
        <v>0</v>
      </c>
      <c r="N120" s="200"/>
      <c r="O120" s="196"/>
      <c r="R120" s="465"/>
      <c r="S120" s="211"/>
      <c r="T120" s="211"/>
      <c r="U120" s="211"/>
      <c r="V120" s="211"/>
      <c r="W120" s="211"/>
      <c r="X120" s="24"/>
      <c r="AI120" s="24"/>
      <c r="AJ120" s="24"/>
      <c r="AK120" s="24"/>
      <c r="AL120" s="24"/>
      <c r="AM120" s="24"/>
      <c r="AN120" s="24"/>
    </row>
    <row r="121" spans="1:40" ht="14.4" customHeight="1" x14ac:dyDescent="0.3">
      <c r="A121" s="139"/>
      <c r="B121" s="140"/>
      <c r="C121" s="40">
        <v>32</v>
      </c>
      <c r="D121" s="466">
        <v>55</v>
      </c>
      <c r="E121" s="40"/>
      <c r="F121" s="40"/>
      <c r="G121" s="40"/>
      <c r="H121" s="40"/>
      <c r="I121" s="46"/>
      <c r="J121" s="46"/>
      <c r="K121" s="46"/>
      <c r="L121" s="42">
        <f t="shared" si="28"/>
        <v>0</v>
      </c>
      <c r="M121" s="43">
        <f t="shared" si="29"/>
        <v>0</v>
      </c>
      <c r="N121" s="200"/>
      <c r="O121" s="196"/>
      <c r="R121" s="465"/>
      <c r="S121" s="211"/>
      <c r="T121" s="211"/>
      <c r="U121" s="211"/>
      <c r="V121" s="211"/>
      <c r="W121" s="211"/>
      <c r="X121" s="24"/>
      <c r="AI121" s="24"/>
      <c r="AJ121" s="24"/>
      <c r="AK121" s="24"/>
      <c r="AL121" s="24"/>
      <c r="AM121" s="24"/>
      <c r="AN121" s="24"/>
    </row>
    <row r="122" spans="1:40" ht="14.4" customHeight="1" x14ac:dyDescent="0.3">
      <c r="A122" s="139"/>
      <c r="B122" s="140"/>
      <c r="C122" s="40">
        <v>34</v>
      </c>
      <c r="D122" s="466">
        <v>63</v>
      </c>
      <c r="E122" s="40"/>
      <c r="F122" s="40"/>
      <c r="G122" s="40"/>
      <c r="H122" s="40"/>
      <c r="I122" s="46"/>
      <c r="J122" s="46"/>
      <c r="K122" s="46"/>
      <c r="L122" s="42">
        <f t="shared" si="28"/>
        <v>0</v>
      </c>
      <c r="M122" s="43">
        <f t="shared" si="29"/>
        <v>0</v>
      </c>
      <c r="N122" s="200"/>
      <c r="O122" s="196"/>
      <c r="R122" s="465"/>
      <c r="S122" s="211"/>
      <c r="T122" s="211"/>
      <c r="U122" s="211"/>
      <c r="V122" s="211"/>
      <c r="W122" s="211"/>
      <c r="X122" s="24"/>
      <c r="AI122" s="24"/>
      <c r="AJ122" s="24"/>
      <c r="AK122" s="24"/>
      <c r="AL122" s="24"/>
      <c r="AM122" s="24"/>
      <c r="AN122" s="24"/>
    </row>
    <row r="123" spans="1:40" ht="14.4" customHeight="1" x14ac:dyDescent="0.3">
      <c r="A123" s="139"/>
      <c r="B123" s="140"/>
      <c r="C123" s="40">
        <v>36</v>
      </c>
      <c r="D123" s="466">
        <v>71</v>
      </c>
      <c r="E123" s="40"/>
      <c r="F123" s="40"/>
      <c r="G123" s="40"/>
      <c r="H123" s="40"/>
      <c r="I123" s="46"/>
      <c r="J123" s="46"/>
      <c r="K123" s="46"/>
      <c r="L123" s="42">
        <f t="shared" si="28"/>
        <v>0</v>
      </c>
      <c r="M123" s="43">
        <f t="shared" si="29"/>
        <v>0</v>
      </c>
      <c r="N123" s="200"/>
      <c r="O123" s="196"/>
      <c r="R123" s="465"/>
      <c r="S123" s="211"/>
      <c r="T123" s="211"/>
      <c r="U123" s="211"/>
      <c r="V123" s="211"/>
      <c r="W123" s="211"/>
      <c r="X123" s="24"/>
      <c r="AI123" s="24"/>
      <c r="AJ123" s="24"/>
      <c r="AK123" s="24"/>
      <c r="AL123" s="24"/>
      <c r="AM123" s="24"/>
      <c r="AN123" s="24"/>
    </row>
    <row r="124" spans="1:40" ht="14.4" customHeight="1" x14ac:dyDescent="0.3">
      <c r="A124" s="139"/>
      <c r="B124" s="140"/>
      <c r="C124" s="40">
        <v>38</v>
      </c>
      <c r="D124" s="466">
        <v>71</v>
      </c>
      <c r="E124" s="40"/>
      <c r="F124" s="40"/>
      <c r="G124" s="40"/>
      <c r="H124" s="40"/>
      <c r="I124" s="46"/>
      <c r="J124" s="46"/>
      <c r="K124" s="46"/>
      <c r="L124" s="42">
        <f t="shared" si="28"/>
        <v>0</v>
      </c>
      <c r="M124" s="43">
        <f t="shared" si="29"/>
        <v>0</v>
      </c>
      <c r="N124" s="200"/>
      <c r="O124" s="196"/>
      <c r="R124" s="465"/>
      <c r="S124" s="211"/>
      <c r="T124" s="211"/>
      <c r="U124" s="211"/>
      <c r="V124" s="211"/>
      <c r="W124" s="211"/>
      <c r="X124" s="24"/>
      <c r="AI124" s="24"/>
      <c r="AJ124" s="24"/>
      <c r="AK124" s="24"/>
      <c r="AL124" s="24"/>
      <c r="AM124" s="24"/>
      <c r="AN124" s="24"/>
    </row>
    <row r="125" spans="1:40" ht="14.4" customHeight="1" thickBot="1" x14ac:dyDescent="0.35">
      <c r="A125" s="142"/>
      <c r="B125" s="208"/>
      <c r="C125" s="109">
        <v>40</v>
      </c>
      <c r="D125" s="466">
        <v>82</v>
      </c>
      <c r="E125" s="109"/>
      <c r="F125" s="109"/>
      <c r="G125" s="109"/>
      <c r="H125" s="109"/>
      <c r="I125" s="69"/>
      <c r="J125" s="69"/>
      <c r="K125" s="69"/>
      <c r="L125" s="110">
        <f t="shared" si="28"/>
        <v>0</v>
      </c>
      <c r="M125" s="111">
        <f t="shared" si="29"/>
        <v>0</v>
      </c>
      <c r="N125" s="209"/>
      <c r="O125" s="196"/>
      <c r="R125" s="465"/>
      <c r="S125" s="211"/>
      <c r="T125" s="211"/>
      <c r="U125" s="211"/>
      <c r="V125" s="211"/>
      <c r="W125" s="211"/>
      <c r="X125" s="24"/>
      <c r="AI125" s="24"/>
      <c r="AJ125" s="24"/>
      <c r="AK125" s="24"/>
      <c r="AL125" s="24"/>
      <c r="AM125" s="24"/>
      <c r="AN125" s="24"/>
    </row>
    <row r="126" spans="1:40" ht="14.4" customHeight="1" x14ac:dyDescent="0.3">
      <c r="A126" s="139" t="s">
        <v>305</v>
      </c>
      <c r="B126" s="140" t="s">
        <v>38</v>
      </c>
      <c r="C126" s="40"/>
      <c r="D126" s="41">
        <v>0</v>
      </c>
      <c r="E126" s="78" t="s">
        <v>124</v>
      </c>
      <c r="F126" s="46"/>
      <c r="G126" s="46"/>
      <c r="H126" s="46"/>
      <c r="I126" s="46"/>
      <c r="J126" s="46"/>
      <c r="K126" s="46"/>
      <c r="L126" s="88">
        <f>L127+L128+L129+L130+L132+L131+L133+L134</f>
        <v>0</v>
      </c>
      <c r="M126" s="43"/>
      <c r="N126" s="200"/>
      <c r="O126" s="196"/>
      <c r="R126" s="465"/>
      <c r="S126" s="211"/>
      <c r="T126" s="211"/>
      <c r="U126" s="211"/>
      <c r="V126" s="211"/>
      <c r="W126" s="211"/>
      <c r="X126" s="24"/>
      <c r="AI126" s="24"/>
      <c r="AJ126" s="24"/>
      <c r="AK126" s="24"/>
      <c r="AL126" s="24"/>
      <c r="AM126" s="24"/>
      <c r="AN126" s="24"/>
    </row>
    <row r="127" spans="1:40" ht="14.4" customHeight="1" x14ac:dyDescent="0.3">
      <c r="A127" s="139"/>
      <c r="B127" s="140"/>
      <c r="C127" s="40">
        <v>26</v>
      </c>
      <c r="D127" s="466">
        <v>40</v>
      </c>
      <c r="E127" s="46"/>
      <c r="F127" s="46"/>
      <c r="G127" s="46"/>
      <c r="H127" s="46"/>
      <c r="I127" s="46"/>
      <c r="J127" s="46"/>
      <c r="K127" s="46"/>
      <c r="L127" s="42">
        <f t="shared" ref="L127:L135" si="30">E127+F127+G127+H127+I127+J127+K127</f>
        <v>0</v>
      </c>
      <c r="M127" s="43">
        <f t="shared" ref="M127:M134" si="31">L127*D127</f>
        <v>0</v>
      </c>
      <c r="N127" s="200"/>
      <c r="O127" s="196"/>
      <c r="R127" s="465"/>
      <c r="S127" s="211"/>
      <c r="T127" s="211"/>
      <c r="U127" s="211"/>
      <c r="V127" s="211"/>
      <c r="W127" s="211"/>
      <c r="X127" s="24"/>
      <c r="AI127" s="24"/>
      <c r="AJ127" s="24"/>
      <c r="AK127" s="24"/>
      <c r="AL127" s="24"/>
      <c r="AM127" s="24"/>
      <c r="AN127" s="24"/>
    </row>
    <row r="128" spans="1:40" ht="14.4" customHeight="1" x14ac:dyDescent="0.3">
      <c r="A128" s="139"/>
      <c r="B128" s="140"/>
      <c r="C128" s="40">
        <v>28</v>
      </c>
      <c r="D128" s="466">
        <v>40</v>
      </c>
      <c r="E128" s="53"/>
      <c r="F128" s="46"/>
      <c r="G128" s="46"/>
      <c r="H128" s="46"/>
      <c r="I128" s="46"/>
      <c r="J128" s="46"/>
      <c r="K128" s="46"/>
      <c r="L128" s="42">
        <f t="shared" si="30"/>
        <v>0</v>
      </c>
      <c r="M128" s="43">
        <f t="shared" si="31"/>
        <v>0</v>
      </c>
      <c r="N128" s="200"/>
      <c r="O128" s="196"/>
      <c r="R128" s="465"/>
      <c r="S128" s="211"/>
      <c r="T128" s="211"/>
      <c r="U128" s="211"/>
      <c r="V128" s="211"/>
      <c r="W128" s="211"/>
      <c r="X128" s="24"/>
      <c r="AI128" s="24"/>
      <c r="AJ128" s="24"/>
      <c r="AK128" s="24"/>
      <c r="AL128" s="24"/>
      <c r="AM128" s="24"/>
      <c r="AN128" s="24"/>
    </row>
    <row r="129" spans="1:40" ht="14.4" customHeight="1" x14ac:dyDescent="0.3">
      <c r="A129" s="139"/>
      <c r="B129" s="140"/>
      <c r="C129" s="40">
        <v>30</v>
      </c>
      <c r="D129" s="466">
        <v>51</v>
      </c>
      <c r="E129" s="53"/>
      <c r="F129" s="46"/>
      <c r="G129" s="46"/>
      <c r="H129" s="46"/>
      <c r="I129" s="46"/>
      <c r="J129" s="46"/>
      <c r="K129" s="46"/>
      <c r="L129" s="42">
        <f t="shared" si="30"/>
        <v>0</v>
      </c>
      <c r="M129" s="43">
        <f t="shared" si="31"/>
        <v>0</v>
      </c>
      <c r="N129" s="200"/>
      <c r="O129" s="196"/>
      <c r="R129" s="465"/>
      <c r="S129" s="211"/>
      <c r="T129" s="211"/>
      <c r="U129" s="211"/>
      <c r="V129" s="211"/>
      <c r="W129" s="211"/>
      <c r="X129" s="24"/>
      <c r="AI129" s="24"/>
      <c r="AJ129" s="24"/>
      <c r="AK129" s="24"/>
      <c r="AL129" s="24"/>
      <c r="AM129" s="24"/>
      <c r="AN129" s="24"/>
    </row>
    <row r="130" spans="1:40" ht="14.4" customHeight="1" x14ac:dyDescent="0.3">
      <c r="A130" s="139"/>
      <c r="B130" s="228"/>
      <c r="C130" s="40">
        <v>32</v>
      </c>
      <c r="D130" s="466">
        <v>51</v>
      </c>
      <c r="E130" s="53"/>
      <c r="F130" s="46"/>
      <c r="G130" s="46"/>
      <c r="H130" s="46"/>
      <c r="I130" s="46"/>
      <c r="J130" s="46"/>
      <c r="K130" s="46"/>
      <c r="L130" s="42">
        <f t="shared" si="30"/>
        <v>0</v>
      </c>
      <c r="M130" s="43">
        <f t="shared" si="31"/>
        <v>0</v>
      </c>
      <c r="N130" s="200"/>
      <c r="O130" s="196"/>
      <c r="R130" s="465"/>
      <c r="S130" s="211"/>
      <c r="T130" s="211"/>
      <c r="U130" s="211"/>
      <c r="V130" s="211"/>
      <c r="W130" s="211"/>
      <c r="X130" s="24"/>
      <c r="AI130" s="24"/>
      <c r="AJ130" s="24"/>
      <c r="AK130" s="24"/>
      <c r="AL130" s="24"/>
      <c r="AM130" s="24"/>
      <c r="AN130" s="24"/>
    </row>
    <row r="131" spans="1:40" ht="14.4" customHeight="1" x14ac:dyDescent="0.3">
      <c r="A131" s="139"/>
      <c r="B131" s="233"/>
      <c r="C131" s="40">
        <v>34</v>
      </c>
      <c r="D131" s="466">
        <v>55</v>
      </c>
      <c r="E131" s="53"/>
      <c r="F131" s="46"/>
      <c r="G131" s="46"/>
      <c r="H131" s="46"/>
      <c r="I131" s="46"/>
      <c r="J131" s="46"/>
      <c r="K131" s="46"/>
      <c r="L131" s="42">
        <f t="shared" si="30"/>
        <v>0</v>
      </c>
      <c r="M131" s="43">
        <f t="shared" si="31"/>
        <v>0</v>
      </c>
      <c r="N131" s="200"/>
      <c r="O131" s="196"/>
      <c r="R131" s="465"/>
      <c r="S131" s="211"/>
      <c r="T131" s="211"/>
      <c r="U131" s="211"/>
      <c r="V131" s="211"/>
      <c r="W131" s="211"/>
      <c r="X131" s="24"/>
      <c r="AI131" s="24"/>
      <c r="AJ131" s="24"/>
      <c r="AK131" s="24"/>
      <c r="AL131" s="24"/>
      <c r="AM131" s="24"/>
      <c r="AN131" s="24"/>
    </row>
    <row r="132" spans="1:40" ht="14.4" customHeight="1" x14ac:dyDescent="0.3">
      <c r="A132" s="139"/>
      <c r="B132" s="233"/>
      <c r="C132" s="40">
        <v>36</v>
      </c>
      <c r="D132" s="466">
        <v>61</v>
      </c>
      <c r="E132" s="53"/>
      <c r="F132" s="46"/>
      <c r="G132" s="46"/>
      <c r="H132" s="46"/>
      <c r="I132" s="46"/>
      <c r="J132" s="46"/>
      <c r="K132" s="46"/>
      <c r="L132" s="42">
        <f t="shared" si="30"/>
        <v>0</v>
      </c>
      <c r="M132" s="43">
        <f t="shared" si="31"/>
        <v>0</v>
      </c>
      <c r="N132" s="200"/>
      <c r="O132" s="196"/>
      <c r="R132" s="465"/>
      <c r="S132" s="211"/>
      <c r="T132" s="211"/>
      <c r="U132" s="211"/>
      <c r="V132" s="211"/>
      <c r="W132" s="211"/>
      <c r="X132" s="24"/>
      <c r="AI132" s="24"/>
      <c r="AJ132" s="24"/>
      <c r="AK132" s="24"/>
      <c r="AL132" s="24"/>
      <c r="AM132" s="24"/>
      <c r="AN132" s="24"/>
    </row>
    <row r="133" spans="1:40" ht="14.4" customHeight="1" x14ac:dyDescent="0.3">
      <c r="A133" s="139"/>
      <c r="B133" s="233"/>
      <c r="C133" s="40">
        <v>38</v>
      </c>
      <c r="D133" s="466">
        <v>61</v>
      </c>
      <c r="E133" s="53"/>
      <c r="F133" s="46"/>
      <c r="G133" s="46"/>
      <c r="H133" s="46"/>
      <c r="I133" s="46"/>
      <c r="J133" s="46"/>
      <c r="K133" s="46"/>
      <c r="L133" s="42">
        <f t="shared" si="30"/>
        <v>0</v>
      </c>
      <c r="M133" s="43">
        <f t="shared" si="31"/>
        <v>0</v>
      </c>
      <c r="N133" s="200"/>
      <c r="O133" s="196"/>
      <c r="R133" s="465"/>
      <c r="S133" s="211"/>
      <c r="T133" s="211"/>
      <c r="U133" s="211"/>
      <c r="V133" s="211"/>
      <c r="W133" s="211"/>
      <c r="X133" s="24"/>
      <c r="AI133" s="24"/>
      <c r="AJ133" s="24"/>
      <c r="AK133" s="24"/>
      <c r="AL133" s="24"/>
      <c r="AM133" s="24"/>
      <c r="AN133" s="24"/>
    </row>
    <row r="134" spans="1:40" ht="14.4" customHeight="1" x14ac:dyDescent="0.3">
      <c r="A134" s="139"/>
      <c r="B134" s="238"/>
      <c r="C134" s="46"/>
      <c r="D134" s="47">
        <v>0</v>
      </c>
      <c r="E134" s="46"/>
      <c r="F134" s="46"/>
      <c r="G134" s="46"/>
      <c r="H134" s="46"/>
      <c r="I134" s="46"/>
      <c r="J134" s="46"/>
      <c r="K134" s="46"/>
      <c r="L134" s="42">
        <f t="shared" si="30"/>
        <v>0</v>
      </c>
      <c r="M134" s="43">
        <f t="shared" si="31"/>
        <v>0</v>
      </c>
      <c r="N134" s="200"/>
      <c r="O134" s="196"/>
      <c r="R134" s="465"/>
      <c r="S134" s="211"/>
      <c r="T134" s="211"/>
      <c r="U134" s="211"/>
      <c r="V134" s="211"/>
      <c r="W134" s="211"/>
      <c r="X134" s="24"/>
      <c r="AI134" s="24"/>
      <c r="AJ134" s="24"/>
      <c r="AK134" s="24"/>
      <c r="AL134" s="24"/>
      <c r="AM134" s="24"/>
      <c r="AN134" s="24"/>
    </row>
    <row r="135" spans="1:40" ht="14.4" customHeight="1" thickBot="1" x14ac:dyDescent="0.35">
      <c r="A135" s="139"/>
      <c r="B135" s="238"/>
      <c r="C135" s="46"/>
      <c r="D135" s="47">
        <v>0</v>
      </c>
      <c r="E135" s="46"/>
      <c r="F135" s="46"/>
      <c r="G135" s="46"/>
      <c r="H135" s="46"/>
      <c r="I135" s="46"/>
      <c r="J135" s="46"/>
      <c r="K135" s="46"/>
      <c r="L135" s="42">
        <f t="shared" si="30"/>
        <v>0</v>
      </c>
      <c r="M135" s="49"/>
      <c r="N135" s="220"/>
      <c r="O135" s="196"/>
      <c r="R135" s="465"/>
      <c r="S135" s="211"/>
      <c r="T135" s="211"/>
      <c r="U135" s="211"/>
      <c r="V135" s="211"/>
      <c r="W135" s="211"/>
      <c r="X135" s="24"/>
      <c r="AI135" s="24"/>
      <c r="AJ135" s="24"/>
      <c r="AK135" s="24"/>
      <c r="AL135" s="24"/>
      <c r="AM135" s="24"/>
      <c r="AN135" s="24"/>
    </row>
    <row r="136" spans="1:40" ht="14.4" customHeight="1" x14ac:dyDescent="0.3">
      <c r="A136" s="137" t="s">
        <v>222</v>
      </c>
      <c r="B136" s="138" t="s">
        <v>117</v>
      </c>
      <c r="C136" s="27"/>
      <c r="D136" s="28">
        <v>0</v>
      </c>
      <c r="E136" s="29" t="s">
        <v>124</v>
      </c>
      <c r="F136" s="52" t="s">
        <v>34</v>
      </c>
      <c r="G136" s="75"/>
      <c r="H136" s="75"/>
      <c r="I136" s="75"/>
      <c r="J136" s="75"/>
      <c r="K136" s="75"/>
      <c r="L136" s="35">
        <f>L137+L138+L139+L140+L142+L141+L145+L147</f>
        <v>0</v>
      </c>
      <c r="M136" s="37"/>
      <c r="N136" s="207"/>
      <c r="O136" s="196"/>
      <c r="R136" s="465"/>
      <c r="S136" s="211"/>
      <c r="T136" s="211"/>
      <c r="U136" s="211"/>
      <c r="V136" s="211"/>
      <c r="W136" s="211"/>
      <c r="X136" s="24"/>
      <c r="AI136" s="24"/>
      <c r="AJ136" s="24"/>
      <c r="AK136" s="24"/>
      <c r="AL136" s="24"/>
      <c r="AM136" s="24"/>
      <c r="AN136" s="24"/>
    </row>
    <row r="137" spans="1:40" ht="14.4" customHeight="1" x14ac:dyDescent="0.3">
      <c r="A137" s="139"/>
      <c r="B137" s="140"/>
      <c r="C137" s="40">
        <v>34</v>
      </c>
      <c r="D137" s="466">
        <v>49</v>
      </c>
      <c r="E137" s="40"/>
      <c r="F137" s="53"/>
      <c r="G137" s="46"/>
      <c r="H137" s="46"/>
      <c r="I137" s="46"/>
      <c r="J137" s="46"/>
      <c r="K137" s="46"/>
      <c r="L137" s="42">
        <f t="shared" ref="L137:L141" si="32">E137+F137+G137+H137+I137+J137+K137</f>
        <v>0</v>
      </c>
      <c r="M137" s="43">
        <f t="shared" ref="M137:M141" si="33">L137*D137</f>
        <v>0</v>
      </c>
      <c r="N137" s="200"/>
      <c r="O137" s="196"/>
      <c r="R137" s="465"/>
      <c r="S137" s="211"/>
      <c r="T137" s="211"/>
      <c r="U137" s="211"/>
      <c r="V137" s="211"/>
      <c r="W137" s="211"/>
      <c r="X137" s="24"/>
      <c r="AI137" s="24"/>
      <c r="AJ137" s="24"/>
      <c r="AK137" s="24"/>
      <c r="AL137" s="24"/>
      <c r="AM137" s="24"/>
      <c r="AN137" s="24"/>
    </row>
    <row r="138" spans="1:40" ht="14.4" customHeight="1" x14ac:dyDescent="0.3">
      <c r="A138" s="139"/>
      <c r="B138" s="140"/>
      <c r="C138" s="40">
        <v>36</v>
      </c>
      <c r="D138" s="466">
        <v>49</v>
      </c>
      <c r="E138" s="40"/>
      <c r="F138" s="53"/>
      <c r="G138" s="46"/>
      <c r="H138" s="46"/>
      <c r="I138" s="46"/>
      <c r="J138" s="46"/>
      <c r="K138" s="46"/>
      <c r="L138" s="42">
        <f t="shared" si="32"/>
        <v>0</v>
      </c>
      <c r="M138" s="43">
        <f t="shared" si="33"/>
        <v>0</v>
      </c>
      <c r="N138" s="200"/>
      <c r="O138" s="196"/>
      <c r="R138" s="465"/>
      <c r="S138" s="211"/>
      <c r="T138" s="211"/>
      <c r="U138" s="211"/>
      <c r="V138" s="211"/>
      <c r="W138" s="211"/>
      <c r="X138" s="24"/>
      <c r="AI138" s="24"/>
      <c r="AJ138" s="24"/>
      <c r="AK138" s="24"/>
      <c r="AL138" s="24"/>
      <c r="AM138" s="24"/>
      <c r="AN138" s="24"/>
    </row>
    <row r="139" spans="1:40" ht="14.4" customHeight="1" x14ac:dyDescent="0.3">
      <c r="A139" s="139"/>
      <c r="B139" s="140"/>
      <c r="C139" s="40">
        <v>38</v>
      </c>
      <c r="D139" s="466">
        <v>49</v>
      </c>
      <c r="E139" s="40"/>
      <c r="F139" s="53"/>
      <c r="G139" s="46"/>
      <c r="H139" s="46"/>
      <c r="I139" s="46"/>
      <c r="J139" s="46"/>
      <c r="K139" s="46"/>
      <c r="L139" s="42">
        <f t="shared" si="32"/>
        <v>0</v>
      </c>
      <c r="M139" s="43">
        <f t="shared" si="33"/>
        <v>0</v>
      </c>
      <c r="N139" s="200"/>
      <c r="O139" s="196"/>
      <c r="R139" s="465"/>
      <c r="S139" s="211"/>
      <c r="T139" s="211"/>
      <c r="U139" s="211"/>
      <c r="V139" s="211"/>
      <c r="W139" s="211"/>
      <c r="X139" s="24"/>
      <c r="AI139" s="24"/>
      <c r="AJ139" s="24"/>
      <c r="AK139" s="24"/>
      <c r="AL139" s="24"/>
      <c r="AM139" s="24"/>
      <c r="AN139" s="24"/>
    </row>
    <row r="140" spans="1:40" ht="14.4" customHeight="1" x14ac:dyDescent="0.3">
      <c r="A140" s="139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2">
        <f t="shared" si="32"/>
        <v>0</v>
      </c>
      <c r="M140" s="43">
        <f t="shared" si="33"/>
        <v>0</v>
      </c>
      <c r="N140" s="200"/>
      <c r="O140" s="196"/>
      <c r="R140" s="465"/>
      <c r="S140" s="211"/>
      <c r="T140" s="211"/>
      <c r="U140" s="211"/>
      <c r="V140" s="211"/>
      <c r="W140" s="211"/>
      <c r="X140" s="24"/>
      <c r="AI140" s="24"/>
      <c r="AJ140" s="24"/>
      <c r="AK140" s="24"/>
      <c r="AL140" s="24"/>
      <c r="AM140" s="24"/>
      <c r="AN140" s="24"/>
    </row>
    <row r="141" spans="1:40" ht="14.4" customHeight="1" thickBot="1" x14ac:dyDescent="0.35">
      <c r="A141" s="139"/>
      <c r="B141" s="238"/>
      <c r="C141" s="46"/>
      <c r="D141" s="46"/>
      <c r="E141" s="46"/>
      <c r="F141" s="46"/>
      <c r="G141" s="46"/>
      <c r="H141" s="46"/>
      <c r="I141" s="46"/>
      <c r="J141" s="46"/>
      <c r="K141" s="46"/>
      <c r="L141" s="42">
        <f t="shared" si="32"/>
        <v>0</v>
      </c>
      <c r="M141" s="43">
        <f t="shared" si="33"/>
        <v>0</v>
      </c>
      <c r="N141" s="200"/>
      <c r="O141" s="196"/>
      <c r="R141" s="465"/>
      <c r="S141" s="211"/>
      <c r="T141" s="211"/>
      <c r="U141" s="211"/>
      <c r="V141" s="211"/>
      <c r="W141" s="211"/>
      <c r="X141" s="24"/>
      <c r="AI141" s="24"/>
      <c r="AJ141" s="24"/>
      <c r="AK141" s="24"/>
      <c r="AL141" s="24"/>
      <c r="AM141" s="24"/>
      <c r="AN141" s="24"/>
    </row>
    <row r="142" spans="1:40" ht="14.4" customHeight="1" x14ac:dyDescent="0.3">
      <c r="A142" s="137" t="s">
        <v>128</v>
      </c>
      <c r="B142" s="138" t="s">
        <v>38</v>
      </c>
      <c r="C142" s="27"/>
      <c r="D142" s="28">
        <v>0</v>
      </c>
      <c r="E142" s="29" t="s">
        <v>124</v>
      </c>
      <c r="F142" s="75"/>
      <c r="G142" s="75"/>
      <c r="H142" s="75"/>
      <c r="I142" s="75"/>
      <c r="J142" s="75"/>
      <c r="K142" s="75"/>
      <c r="L142" s="35">
        <f>L143+L144+L145+L146+L148+L147+L151+L153</f>
        <v>0</v>
      </c>
      <c r="M142" s="37"/>
      <c r="N142" s="207"/>
      <c r="O142" s="196"/>
      <c r="R142" s="465"/>
      <c r="S142" s="211"/>
      <c r="T142" s="211"/>
      <c r="U142" s="211"/>
      <c r="V142" s="211"/>
      <c r="W142" s="211"/>
      <c r="X142" s="24"/>
      <c r="AI142" s="24"/>
      <c r="AJ142" s="24"/>
      <c r="AK142" s="24"/>
      <c r="AL142" s="24"/>
      <c r="AM142" s="24"/>
      <c r="AN142" s="24"/>
    </row>
    <row r="143" spans="1:40" ht="14.4" customHeight="1" x14ac:dyDescent="0.3">
      <c r="A143" s="139"/>
      <c r="B143" s="140"/>
      <c r="C143" s="53">
        <v>32</v>
      </c>
      <c r="D143" s="466">
        <v>43</v>
      </c>
      <c r="E143" s="53"/>
      <c r="F143" s="46"/>
      <c r="G143" s="46"/>
      <c r="H143" s="46"/>
      <c r="I143" s="46"/>
      <c r="J143" s="46"/>
      <c r="K143" s="46"/>
      <c r="L143" s="42">
        <f t="shared" ref="L143:L147" si="34">E143+F143+G143+H143+I143+J143+K143</f>
        <v>0</v>
      </c>
      <c r="M143" s="43">
        <f t="shared" ref="M143:M147" si="35">L143*D143</f>
        <v>0</v>
      </c>
      <c r="N143" s="200"/>
      <c r="O143" s="196"/>
      <c r="R143" s="465"/>
      <c r="S143" s="211"/>
      <c r="T143" s="211"/>
      <c r="U143" s="211"/>
      <c r="V143" s="211"/>
      <c r="W143" s="211"/>
      <c r="X143" s="24"/>
      <c r="AI143" s="24"/>
      <c r="AJ143" s="24"/>
      <c r="AK143" s="24"/>
      <c r="AL143" s="24"/>
      <c r="AM143" s="24"/>
      <c r="AN143" s="24"/>
    </row>
    <row r="144" spans="1:40" ht="14.4" customHeight="1" x14ac:dyDescent="0.3">
      <c r="A144" s="139"/>
      <c r="B144" s="140"/>
      <c r="C144" s="53">
        <v>34</v>
      </c>
      <c r="D144" s="466">
        <v>43</v>
      </c>
      <c r="E144" s="53"/>
      <c r="F144" s="46"/>
      <c r="G144" s="46"/>
      <c r="H144" s="46"/>
      <c r="I144" s="46"/>
      <c r="J144" s="46"/>
      <c r="K144" s="46"/>
      <c r="L144" s="42">
        <f t="shared" si="34"/>
        <v>0</v>
      </c>
      <c r="M144" s="43">
        <f t="shared" si="35"/>
        <v>0</v>
      </c>
      <c r="N144" s="200"/>
      <c r="O144" s="196"/>
      <c r="R144" s="465"/>
      <c r="S144" s="211"/>
      <c r="T144" s="211"/>
      <c r="U144" s="211"/>
      <c r="V144" s="211"/>
      <c r="W144" s="211"/>
      <c r="X144" s="24"/>
      <c r="AI144" s="24"/>
      <c r="AJ144" s="24"/>
      <c r="AK144" s="24"/>
      <c r="AL144" s="24"/>
      <c r="AM144" s="24"/>
      <c r="AN144" s="24"/>
    </row>
    <row r="145" spans="1:40" ht="14.4" customHeight="1" x14ac:dyDescent="0.3">
      <c r="A145" s="139"/>
      <c r="B145" s="140"/>
      <c r="C145" s="53">
        <v>36</v>
      </c>
      <c r="D145" s="466">
        <v>43</v>
      </c>
      <c r="E145" s="53"/>
      <c r="F145" s="46"/>
      <c r="G145" s="46"/>
      <c r="H145" s="46"/>
      <c r="I145" s="46"/>
      <c r="J145" s="46"/>
      <c r="K145" s="46"/>
      <c r="L145" s="42">
        <f t="shared" si="34"/>
        <v>0</v>
      </c>
      <c r="M145" s="43">
        <f t="shared" si="35"/>
        <v>0</v>
      </c>
      <c r="N145" s="200"/>
      <c r="O145" s="196"/>
      <c r="R145" s="465"/>
      <c r="S145" s="211"/>
      <c r="T145" s="211"/>
      <c r="U145" s="211"/>
      <c r="V145" s="211"/>
      <c r="W145" s="211"/>
      <c r="X145" s="24"/>
      <c r="AI145" s="24"/>
      <c r="AJ145" s="24"/>
      <c r="AK145" s="24"/>
      <c r="AL145" s="24"/>
      <c r="AM145" s="24"/>
      <c r="AN145" s="24"/>
    </row>
    <row r="146" spans="1:40" ht="14.4" customHeight="1" x14ac:dyDescent="0.3">
      <c r="A146" s="139"/>
      <c r="B146" s="46"/>
      <c r="C146" s="46"/>
      <c r="D146" s="46">
        <v>0</v>
      </c>
      <c r="E146" s="46"/>
      <c r="F146" s="46"/>
      <c r="G146" s="46"/>
      <c r="H146" s="46"/>
      <c r="I146" s="46"/>
      <c r="J146" s="46"/>
      <c r="K146" s="46"/>
      <c r="L146" s="42">
        <f t="shared" si="34"/>
        <v>0</v>
      </c>
      <c r="M146" s="43">
        <f t="shared" si="35"/>
        <v>0</v>
      </c>
      <c r="N146" s="200"/>
      <c r="O146" s="196"/>
      <c r="R146" s="465"/>
      <c r="S146" s="211"/>
      <c r="T146" s="211"/>
      <c r="U146" s="211"/>
      <c r="V146" s="211"/>
      <c r="W146" s="211"/>
      <c r="X146" s="24"/>
      <c r="AI146" s="24"/>
      <c r="AJ146" s="24"/>
      <c r="AK146" s="24"/>
      <c r="AL146" s="24"/>
      <c r="AM146" s="24"/>
      <c r="AN146" s="24"/>
    </row>
    <row r="147" spans="1:40" ht="14.4" customHeight="1" thickBot="1" x14ac:dyDescent="0.35">
      <c r="A147" s="139"/>
      <c r="B147" s="238"/>
      <c r="C147" s="46"/>
      <c r="D147" s="47">
        <v>0</v>
      </c>
      <c r="E147" s="46"/>
      <c r="F147" s="46"/>
      <c r="G147" s="46"/>
      <c r="H147" s="46"/>
      <c r="I147" s="46"/>
      <c r="J147" s="46"/>
      <c r="K147" s="46"/>
      <c r="L147" s="42">
        <f t="shared" si="34"/>
        <v>0</v>
      </c>
      <c r="M147" s="43">
        <f t="shared" si="35"/>
        <v>0</v>
      </c>
      <c r="N147" s="200"/>
      <c r="O147" s="196"/>
      <c r="R147" s="465"/>
      <c r="S147" s="211"/>
      <c r="T147" s="211"/>
      <c r="U147" s="211"/>
      <c r="V147" s="211"/>
      <c r="W147" s="211"/>
      <c r="X147" s="24"/>
      <c r="AI147" s="24"/>
      <c r="AJ147" s="24"/>
      <c r="AK147" s="24"/>
      <c r="AL147" s="24"/>
      <c r="AM147" s="24"/>
      <c r="AN147" s="24"/>
    </row>
    <row r="148" spans="1:40" ht="14.4" customHeight="1" x14ac:dyDescent="0.3">
      <c r="A148" s="137" t="s">
        <v>525</v>
      </c>
      <c r="B148" s="138" t="s">
        <v>117</v>
      </c>
      <c r="C148" s="27"/>
      <c r="D148" s="28">
        <v>0</v>
      </c>
      <c r="E148" s="29" t="s">
        <v>15</v>
      </c>
      <c r="F148" s="340" t="s">
        <v>124</v>
      </c>
      <c r="G148" s="429" t="s">
        <v>524</v>
      </c>
      <c r="H148" s="429" t="s">
        <v>19</v>
      </c>
      <c r="I148" s="429" t="s">
        <v>112</v>
      </c>
      <c r="J148" s="429" t="s">
        <v>203</v>
      </c>
      <c r="K148" s="429" t="s">
        <v>36</v>
      </c>
      <c r="L148" s="35">
        <f>L149+L150+L151+L152+L154+L153+L155+L156</f>
        <v>0</v>
      </c>
      <c r="M148" s="37"/>
      <c r="N148" s="207"/>
      <c r="O148" s="196"/>
      <c r="R148" s="465"/>
      <c r="S148" s="211"/>
      <c r="T148" s="211"/>
      <c r="U148" s="211"/>
      <c r="V148" s="211"/>
      <c r="W148" s="211"/>
      <c r="X148" s="24"/>
      <c r="AI148" s="24"/>
      <c r="AJ148" s="24"/>
      <c r="AK148" s="24"/>
      <c r="AL148" s="24"/>
      <c r="AM148" s="24"/>
      <c r="AN148" s="24"/>
    </row>
    <row r="149" spans="1:40" ht="14.4" customHeight="1" x14ac:dyDescent="0.3">
      <c r="A149" s="139"/>
      <c r="B149" s="140"/>
      <c r="C149" s="40">
        <v>28</v>
      </c>
      <c r="D149" s="466">
        <v>53</v>
      </c>
      <c r="E149" s="40"/>
      <c r="F149" s="326"/>
      <c r="G149" s="326"/>
      <c r="H149" s="326"/>
      <c r="I149" s="326"/>
      <c r="J149" s="326"/>
      <c r="K149" s="326"/>
      <c r="L149" s="42">
        <f t="shared" ref="L149:L154" si="36">E149+F149+G149+H149+I149+J149+K149</f>
        <v>0</v>
      </c>
      <c r="M149" s="43">
        <f t="shared" ref="M149:M154" si="37">L149*D149</f>
        <v>0</v>
      </c>
      <c r="N149" s="200"/>
      <c r="O149" s="196"/>
      <c r="R149" s="465"/>
      <c r="S149" s="211"/>
      <c r="T149" s="211"/>
      <c r="U149" s="211"/>
      <c r="V149" s="211"/>
      <c r="W149" s="211"/>
      <c r="X149" s="24"/>
      <c r="AI149" s="24"/>
      <c r="AJ149" s="24"/>
      <c r="AK149" s="24"/>
      <c r="AL149" s="24"/>
      <c r="AM149" s="24"/>
      <c r="AN149" s="24"/>
    </row>
    <row r="150" spans="1:40" ht="14.4" customHeight="1" x14ac:dyDescent="0.3">
      <c r="A150" s="139"/>
      <c r="B150" s="140"/>
      <c r="C150" s="53">
        <v>30</v>
      </c>
      <c r="D150" s="466">
        <v>53</v>
      </c>
      <c r="E150" s="53"/>
      <c r="F150" s="326"/>
      <c r="G150" s="326"/>
      <c r="H150" s="326"/>
      <c r="I150" s="326"/>
      <c r="J150" s="326"/>
      <c r="K150" s="326"/>
      <c r="L150" s="42">
        <f t="shared" si="36"/>
        <v>0</v>
      </c>
      <c r="M150" s="43">
        <f t="shared" si="37"/>
        <v>0</v>
      </c>
      <c r="N150" s="200"/>
      <c r="O150" s="196"/>
      <c r="R150" s="465"/>
      <c r="S150" s="211"/>
      <c r="T150" s="211"/>
      <c r="U150" s="211"/>
      <c r="V150" s="211"/>
      <c r="W150" s="211"/>
      <c r="X150" s="24"/>
      <c r="AI150" s="24"/>
      <c r="AJ150" s="24"/>
      <c r="AK150" s="24"/>
      <c r="AL150" s="24"/>
      <c r="AM150" s="24"/>
      <c r="AN150" s="24"/>
    </row>
    <row r="151" spans="1:40" ht="14.4" customHeight="1" x14ac:dyDescent="0.3">
      <c r="A151" s="139"/>
      <c r="B151" s="140"/>
      <c r="C151" s="53">
        <v>32</v>
      </c>
      <c r="D151" s="466">
        <v>53</v>
      </c>
      <c r="E151" s="53"/>
      <c r="F151" s="326"/>
      <c r="G151" s="326"/>
      <c r="H151" s="326"/>
      <c r="I151" s="326"/>
      <c r="J151" s="326"/>
      <c r="K151" s="326"/>
      <c r="L151" s="42">
        <f t="shared" si="36"/>
        <v>0</v>
      </c>
      <c r="M151" s="43">
        <f t="shared" si="37"/>
        <v>0</v>
      </c>
      <c r="N151" s="200"/>
      <c r="O151" s="196"/>
      <c r="R151" s="465"/>
      <c r="S151" s="211"/>
      <c r="T151" s="211"/>
      <c r="U151" s="211"/>
      <c r="V151" s="211"/>
      <c r="W151" s="211"/>
      <c r="X151" s="24"/>
      <c r="AI151" s="24"/>
      <c r="AJ151" s="24"/>
      <c r="AK151" s="24"/>
      <c r="AL151" s="24"/>
      <c r="AM151" s="24"/>
      <c r="AN151" s="24"/>
    </row>
    <row r="152" spans="1:40" ht="14.4" customHeight="1" x14ac:dyDescent="0.3">
      <c r="A152" s="139"/>
      <c r="B152" s="140"/>
      <c r="C152" s="53">
        <v>34</v>
      </c>
      <c r="D152" s="466">
        <v>53</v>
      </c>
      <c r="E152" s="53"/>
      <c r="F152" s="326"/>
      <c r="G152" s="326"/>
      <c r="H152" s="326"/>
      <c r="I152" s="326"/>
      <c r="J152" s="326"/>
      <c r="K152" s="326"/>
      <c r="L152" s="42">
        <f t="shared" si="36"/>
        <v>0</v>
      </c>
      <c r="M152" s="43">
        <f t="shared" si="37"/>
        <v>0</v>
      </c>
      <c r="N152" s="200"/>
      <c r="O152" s="196"/>
      <c r="R152" s="465"/>
      <c r="S152" s="211"/>
      <c r="T152" s="211"/>
      <c r="U152" s="211"/>
      <c r="V152" s="211"/>
      <c r="W152" s="211"/>
      <c r="X152" s="24"/>
      <c r="AI152" s="24"/>
      <c r="AJ152" s="24"/>
      <c r="AK152" s="24"/>
      <c r="AL152" s="24"/>
      <c r="AM152" s="24"/>
      <c r="AN152" s="24"/>
    </row>
    <row r="153" spans="1:40" ht="14.4" customHeight="1" x14ac:dyDescent="0.3">
      <c r="A153" s="139"/>
      <c r="B153" s="140"/>
      <c r="C153" s="53">
        <v>36</v>
      </c>
      <c r="D153" s="466">
        <v>60</v>
      </c>
      <c r="E153" s="53"/>
      <c r="F153" s="326"/>
      <c r="G153" s="326"/>
      <c r="H153" s="326"/>
      <c r="I153" s="326"/>
      <c r="J153" s="326"/>
      <c r="K153" s="326"/>
      <c r="L153" s="42">
        <f t="shared" si="36"/>
        <v>0</v>
      </c>
      <c r="M153" s="43">
        <f t="shared" si="37"/>
        <v>0</v>
      </c>
      <c r="N153" s="200"/>
      <c r="O153" s="196"/>
      <c r="R153" s="465"/>
      <c r="S153" s="211"/>
      <c r="T153" s="211"/>
      <c r="U153" s="211"/>
      <c r="V153" s="211"/>
      <c r="W153" s="211"/>
      <c r="X153" s="24"/>
      <c r="AI153" s="24"/>
      <c r="AJ153" s="24"/>
      <c r="AK153" s="24"/>
      <c r="AL153" s="24"/>
      <c r="AM153" s="24"/>
      <c r="AN153" s="24"/>
    </row>
    <row r="154" spans="1:40" ht="14.4" customHeight="1" x14ac:dyDescent="0.3">
      <c r="A154" s="139"/>
      <c r="B154" s="140"/>
      <c r="C154" s="53">
        <v>38</v>
      </c>
      <c r="D154" s="466">
        <v>60</v>
      </c>
      <c r="E154" s="53"/>
      <c r="F154" s="333"/>
      <c r="G154" s="333"/>
      <c r="H154" s="333"/>
      <c r="I154" s="333"/>
      <c r="J154" s="333"/>
      <c r="K154" s="333"/>
      <c r="L154" s="42">
        <f t="shared" si="36"/>
        <v>0</v>
      </c>
      <c r="M154" s="43">
        <f t="shared" si="37"/>
        <v>0</v>
      </c>
      <c r="N154" s="200"/>
      <c r="O154" s="196"/>
      <c r="R154" s="465"/>
      <c r="S154" s="211"/>
      <c r="T154" s="211"/>
      <c r="U154" s="211"/>
      <c r="V154" s="211"/>
      <c r="W154" s="211"/>
      <c r="X154" s="24"/>
      <c r="AI154" s="24"/>
      <c r="AJ154" s="24"/>
      <c r="AK154" s="24"/>
      <c r="AL154" s="24"/>
      <c r="AM154" s="24"/>
      <c r="AN154" s="24"/>
    </row>
    <row r="155" spans="1:40" ht="14.4" customHeight="1" thickBot="1" x14ac:dyDescent="0.35">
      <c r="A155" s="142"/>
      <c r="B155" s="239"/>
      <c r="C155" s="69"/>
      <c r="D155" s="70"/>
      <c r="E155" s="69"/>
      <c r="F155" s="69"/>
      <c r="G155" s="69"/>
      <c r="H155" s="69"/>
      <c r="I155" s="69"/>
      <c r="J155" s="69"/>
      <c r="K155" s="69"/>
      <c r="L155" s="71"/>
      <c r="M155" s="72"/>
      <c r="N155" s="214"/>
      <c r="O155" s="196"/>
      <c r="R155" s="465"/>
      <c r="S155" s="211"/>
      <c r="T155" s="211"/>
      <c r="U155" s="211"/>
      <c r="V155" s="211"/>
      <c r="W155" s="211"/>
      <c r="X155" s="24"/>
      <c r="AI155" s="24"/>
      <c r="AJ155" s="24"/>
      <c r="AK155" s="24"/>
      <c r="AL155" s="24"/>
      <c r="AM155" s="24"/>
      <c r="AN155" s="24"/>
    </row>
    <row r="156" spans="1:40" ht="14.4" customHeight="1" x14ac:dyDescent="0.3">
      <c r="A156" s="137" t="s">
        <v>353</v>
      </c>
      <c r="B156" s="138" t="s">
        <v>38</v>
      </c>
      <c r="C156" s="201"/>
      <c r="D156" s="28">
        <v>0</v>
      </c>
      <c r="E156" s="29" t="s">
        <v>15</v>
      </c>
      <c r="F156" s="78" t="s">
        <v>40</v>
      </c>
      <c r="G156" s="78" t="s">
        <v>41</v>
      </c>
      <c r="H156" s="75"/>
      <c r="I156" s="75"/>
      <c r="J156" s="75"/>
      <c r="K156" s="75"/>
      <c r="L156" s="35">
        <f>L157+L158+L159+L160+L162+L161+L163+L164</f>
        <v>0</v>
      </c>
      <c r="M156" s="37"/>
      <c r="N156" s="207"/>
      <c r="O156" s="196"/>
      <c r="R156" s="465"/>
      <c r="S156" s="211"/>
      <c r="T156" s="211"/>
      <c r="U156" s="211"/>
      <c r="V156" s="211"/>
      <c r="W156" s="211"/>
      <c r="X156" s="24"/>
      <c r="AI156" s="24"/>
      <c r="AJ156" s="24"/>
      <c r="AK156" s="24"/>
      <c r="AL156" s="24"/>
      <c r="AM156" s="24"/>
      <c r="AN156" s="24"/>
    </row>
    <row r="157" spans="1:40" ht="14.4" customHeight="1" x14ac:dyDescent="0.3">
      <c r="A157" s="139"/>
      <c r="B157" s="140"/>
      <c r="C157" s="40">
        <v>24</v>
      </c>
      <c r="D157" s="466">
        <v>59</v>
      </c>
      <c r="E157" s="40"/>
      <c r="F157" s="40"/>
      <c r="G157" s="40"/>
      <c r="H157" s="46"/>
      <c r="I157" s="46"/>
      <c r="J157" s="46"/>
      <c r="K157" s="46"/>
      <c r="L157" s="42">
        <f t="shared" ref="L157:L164" si="38">E157+F157+G157+H157+I157+J157+K157</f>
        <v>0</v>
      </c>
      <c r="M157" s="43">
        <f t="shared" ref="M157:M164" si="39">L157*D157</f>
        <v>0</v>
      </c>
      <c r="N157" s="200"/>
      <c r="O157" s="196"/>
      <c r="R157" s="465"/>
      <c r="S157" s="211"/>
      <c r="T157" s="211"/>
      <c r="U157" s="211"/>
      <c r="V157" s="211"/>
      <c r="W157" s="211"/>
      <c r="X157" s="24"/>
      <c r="AI157" s="24"/>
      <c r="AJ157" s="24"/>
      <c r="AK157" s="24"/>
      <c r="AL157" s="24"/>
      <c r="AM157" s="24"/>
      <c r="AN157" s="24"/>
    </row>
    <row r="158" spans="1:40" ht="14.4" customHeight="1" x14ac:dyDescent="0.3">
      <c r="A158" s="139"/>
      <c r="B158" s="140"/>
      <c r="C158" s="40">
        <v>26</v>
      </c>
      <c r="D158" s="466">
        <v>59</v>
      </c>
      <c r="E158" s="40"/>
      <c r="F158" s="40"/>
      <c r="G158" s="40"/>
      <c r="H158" s="46"/>
      <c r="I158" s="46"/>
      <c r="J158" s="46"/>
      <c r="K158" s="46"/>
      <c r="L158" s="42">
        <f t="shared" si="38"/>
        <v>0</v>
      </c>
      <c r="M158" s="43">
        <f t="shared" si="39"/>
        <v>0</v>
      </c>
      <c r="N158" s="200"/>
      <c r="O158" s="196"/>
      <c r="R158" s="465"/>
      <c r="S158" s="211"/>
      <c r="T158" s="211"/>
      <c r="U158" s="211"/>
      <c r="V158" s="211"/>
      <c r="W158" s="211"/>
      <c r="X158" s="24"/>
      <c r="AI158" s="24"/>
      <c r="AJ158" s="24"/>
      <c r="AK158" s="24"/>
      <c r="AL158" s="24"/>
      <c r="AM158" s="24"/>
      <c r="AN158" s="24"/>
    </row>
    <row r="159" spans="1:40" ht="14.4" customHeight="1" x14ac:dyDescent="0.3">
      <c r="A159" s="139"/>
      <c r="B159" s="140"/>
      <c r="C159" s="40">
        <v>28</v>
      </c>
      <c r="D159" s="467">
        <v>59</v>
      </c>
      <c r="E159" s="40"/>
      <c r="F159" s="40"/>
      <c r="G159" s="40"/>
      <c r="H159" s="46"/>
      <c r="I159" s="46"/>
      <c r="J159" s="46"/>
      <c r="K159" s="46"/>
      <c r="L159" s="42">
        <f t="shared" si="38"/>
        <v>0</v>
      </c>
      <c r="M159" s="43">
        <f t="shared" si="39"/>
        <v>0</v>
      </c>
      <c r="N159" s="200"/>
      <c r="O159" s="196"/>
      <c r="R159" s="465"/>
      <c r="S159" s="211"/>
      <c r="T159" s="211"/>
      <c r="U159" s="211"/>
      <c r="V159" s="211"/>
      <c r="W159" s="211"/>
      <c r="X159" s="24"/>
      <c r="AI159" s="24"/>
      <c r="AJ159" s="24"/>
      <c r="AK159" s="24"/>
      <c r="AL159" s="24"/>
      <c r="AM159" s="24"/>
      <c r="AN159" s="24"/>
    </row>
    <row r="160" spans="1:40" ht="14.4" customHeight="1" x14ac:dyDescent="0.3">
      <c r="A160" s="139"/>
      <c r="B160" s="140"/>
      <c r="C160" s="40">
        <v>30</v>
      </c>
      <c r="D160" s="467">
        <v>69</v>
      </c>
      <c r="E160" s="40"/>
      <c r="F160" s="40"/>
      <c r="G160" s="40"/>
      <c r="H160" s="46"/>
      <c r="I160" s="46"/>
      <c r="J160" s="46"/>
      <c r="K160" s="46"/>
      <c r="L160" s="42">
        <f t="shared" si="38"/>
        <v>0</v>
      </c>
      <c r="M160" s="43">
        <f t="shared" si="39"/>
        <v>0</v>
      </c>
      <c r="N160" s="200"/>
      <c r="O160" s="196"/>
      <c r="R160" s="465"/>
      <c r="S160" s="211"/>
      <c r="T160" s="211"/>
      <c r="U160" s="211"/>
      <c r="V160" s="211"/>
      <c r="W160" s="211"/>
      <c r="X160" s="24"/>
      <c r="AI160" s="24"/>
      <c r="AJ160" s="24"/>
      <c r="AK160" s="24"/>
      <c r="AL160" s="24"/>
      <c r="AM160" s="24"/>
      <c r="AN160" s="24"/>
    </row>
    <row r="161" spans="1:40" ht="14.4" customHeight="1" x14ac:dyDescent="0.3">
      <c r="A161" s="139"/>
      <c r="B161" s="140"/>
      <c r="C161" s="40">
        <v>32</v>
      </c>
      <c r="D161" s="467">
        <v>69</v>
      </c>
      <c r="E161" s="40"/>
      <c r="F161" s="40"/>
      <c r="G161" s="40"/>
      <c r="H161" s="46"/>
      <c r="I161" s="46"/>
      <c r="J161" s="46"/>
      <c r="K161" s="46"/>
      <c r="L161" s="42">
        <f t="shared" si="38"/>
        <v>0</v>
      </c>
      <c r="M161" s="43">
        <f t="shared" si="39"/>
        <v>0</v>
      </c>
      <c r="N161" s="200"/>
      <c r="O161" s="196"/>
      <c r="R161" s="465"/>
      <c r="S161" s="211"/>
      <c r="T161" s="211"/>
      <c r="U161" s="211"/>
      <c r="V161" s="211"/>
      <c r="W161" s="211"/>
      <c r="X161" s="24"/>
      <c r="AI161" s="24"/>
      <c r="AJ161" s="24"/>
      <c r="AK161" s="24"/>
      <c r="AL161" s="24"/>
      <c r="AM161" s="24"/>
      <c r="AN161" s="24"/>
    </row>
    <row r="162" spans="1:40" ht="14.4" customHeight="1" x14ac:dyDescent="0.3">
      <c r="A162" s="139"/>
      <c r="B162" s="140"/>
      <c r="C162" s="40">
        <v>34</v>
      </c>
      <c r="D162" s="467">
        <v>77</v>
      </c>
      <c r="E162" s="40"/>
      <c r="F162" s="40"/>
      <c r="G162" s="40"/>
      <c r="H162" s="46"/>
      <c r="I162" s="46"/>
      <c r="J162" s="46"/>
      <c r="K162" s="46"/>
      <c r="L162" s="42">
        <f t="shared" si="38"/>
        <v>0</v>
      </c>
      <c r="M162" s="43">
        <f t="shared" si="39"/>
        <v>0</v>
      </c>
      <c r="N162" s="200"/>
      <c r="O162" s="196"/>
      <c r="R162" s="465"/>
      <c r="S162" s="211"/>
      <c r="T162" s="211"/>
      <c r="U162" s="211"/>
      <c r="V162" s="211"/>
      <c r="W162" s="211"/>
      <c r="X162" s="24"/>
      <c r="AI162" s="24"/>
      <c r="AJ162" s="24"/>
      <c r="AK162" s="24"/>
      <c r="AL162" s="24"/>
      <c r="AM162" s="24"/>
      <c r="AN162" s="24"/>
    </row>
    <row r="163" spans="1:40" ht="14.4" customHeight="1" x14ac:dyDescent="0.3">
      <c r="A163" s="139"/>
      <c r="B163" s="228"/>
      <c r="C163" s="40">
        <v>36</v>
      </c>
      <c r="D163" s="467">
        <v>87</v>
      </c>
      <c r="E163" s="46"/>
      <c r="F163" s="46"/>
      <c r="G163" s="46"/>
      <c r="H163" s="46"/>
      <c r="I163" s="46"/>
      <c r="J163" s="46"/>
      <c r="K163" s="46"/>
      <c r="L163" s="42">
        <f t="shared" si="38"/>
        <v>0</v>
      </c>
      <c r="M163" s="43">
        <f t="shared" si="39"/>
        <v>0</v>
      </c>
      <c r="N163" s="200"/>
      <c r="O163" s="196"/>
      <c r="R163" s="465"/>
      <c r="S163" s="211"/>
      <c r="T163" s="211"/>
      <c r="U163" s="211"/>
      <c r="V163" s="211"/>
      <c r="W163" s="211"/>
      <c r="X163" s="24"/>
      <c r="AI163" s="24"/>
      <c r="AJ163" s="24"/>
      <c r="AK163" s="24"/>
      <c r="AL163" s="24"/>
      <c r="AM163" s="24"/>
      <c r="AN163" s="24"/>
    </row>
    <row r="164" spans="1:40" ht="14.4" customHeight="1" thickBot="1" x14ac:dyDescent="0.35">
      <c r="A164" s="139"/>
      <c r="B164" s="228"/>
      <c r="C164" s="40">
        <v>38</v>
      </c>
      <c r="D164" s="467">
        <v>87</v>
      </c>
      <c r="E164" s="46"/>
      <c r="F164" s="46"/>
      <c r="G164" s="46"/>
      <c r="H164" s="46"/>
      <c r="I164" s="46"/>
      <c r="J164" s="46"/>
      <c r="K164" s="46"/>
      <c r="L164" s="42">
        <f t="shared" si="38"/>
        <v>0</v>
      </c>
      <c r="M164" s="43">
        <f t="shared" si="39"/>
        <v>0</v>
      </c>
      <c r="N164" s="200"/>
      <c r="O164" s="196"/>
      <c r="R164" s="465"/>
      <c r="S164" s="211"/>
      <c r="T164" s="211"/>
      <c r="U164" s="211"/>
      <c r="V164" s="211"/>
      <c r="W164" s="211"/>
      <c r="X164" s="24"/>
      <c r="AI164" s="24"/>
      <c r="AJ164" s="24"/>
      <c r="AK164" s="24"/>
      <c r="AL164" s="24"/>
      <c r="AM164" s="24"/>
      <c r="AN164" s="24"/>
    </row>
    <row r="165" spans="1:40" ht="14.4" customHeight="1" x14ac:dyDescent="0.3">
      <c r="A165" s="137" t="s">
        <v>354</v>
      </c>
      <c r="B165" s="138" t="s">
        <v>38</v>
      </c>
      <c r="C165" s="27"/>
      <c r="D165" s="28">
        <v>0</v>
      </c>
      <c r="E165" s="29" t="s">
        <v>70</v>
      </c>
      <c r="F165" s="75"/>
      <c r="G165" s="75"/>
      <c r="H165" s="75"/>
      <c r="I165" s="75"/>
      <c r="J165" s="75"/>
      <c r="K165" s="75"/>
      <c r="L165" s="35">
        <f>L166+L167+L168+L169+L171+L170+L172+L174</f>
        <v>0</v>
      </c>
      <c r="M165" s="37"/>
      <c r="N165" s="207"/>
      <c r="O165" s="196"/>
      <c r="R165" s="465"/>
      <c r="S165" s="211"/>
      <c r="T165" s="211"/>
      <c r="U165" s="211"/>
      <c r="V165" s="211"/>
      <c r="W165" s="211"/>
      <c r="X165" s="24"/>
      <c r="AI165" s="24"/>
      <c r="AJ165" s="24"/>
      <c r="AK165" s="24"/>
      <c r="AL165" s="24"/>
      <c r="AM165" s="24"/>
      <c r="AN165" s="24"/>
    </row>
    <row r="166" spans="1:40" ht="14.4" customHeight="1" x14ac:dyDescent="0.3">
      <c r="A166" s="139"/>
      <c r="B166" s="140"/>
      <c r="C166" s="40">
        <v>24</v>
      </c>
      <c r="D166" s="467">
        <v>59</v>
      </c>
      <c r="E166" s="40"/>
      <c r="F166" s="46"/>
      <c r="G166" s="46"/>
      <c r="H166" s="46"/>
      <c r="I166" s="46"/>
      <c r="J166" s="46"/>
      <c r="K166" s="46"/>
      <c r="L166" s="42">
        <f t="shared" ref="L166:L174" si="40">E166+F166+G166+H166+I166+J166+K166</f>
        <v>0</v>
      </c>
      <c r="M166" s="43">
        <f t="shared" ref="M166:M174" si="41">L166*D166</f>
        <v>0</v>
      </c>
      <c r="N166" s="200"/>
      <c r="O166" s="196"/>
      <c r="R166" s="465"/>
      <c r="S166" s="211"/>
      <c r="T166" s="211"/>
      <c r="U166" s="211"/>
      <c r="V166" s="211"/>
      <c r="W166" s="211"/>
      <c r="X166" s="24"/>
      <c r="AI166" s="24"/>
      <c r="AJ166" s="24"/>
      <c r="AK166" s="24"/>
      <c r="AL166" s="24"/>
      <c r="AM166" s="24"/>
      <c r="AN166" s="24"/>
    </row>
    <row r="167" spans="1:40" ht="14.4" customHeight="1" x14ac:dyDescent="0.3">
      <c r="A167" s="139"/>
      <c r="B167" s="140"/>
      <c r="C167" s="40">
        <v>26</v>
      </c>
      <c r="D167" s="467">
        <v>59</v>
      </c>
      <c r="E167" s="40"/>
      <c r="F167" s="46"/>
      <c r="G167" s="46"/>
      <c r="H167" s="46"/>
      <c r="I167" s="46"/>
      <c r="J167" s="46"/>
      <c r="K167" s="46"/>
      <c r="L167" s="42">
        <f t="shared" si="40"/>
        <v>0</v>
      </c>
      <c r="M167" s="43">
        <f t="shared" si="41"/>
        <v>0</v>
      </c>
      <c r="N167" s="200"/>
      <c r="O167" s="196"/>
      <c r="R167" s="465"/>
      <c r="S167" s="211"/>
      <c r="T167" s="211"/>
      <c r="U167" s="211"/>
      <c r="V167" s="211"/>
      <c r="W167" s="211"/>
      <c r="X167" s="24"/>
      <c r="AI167" s="24"/>
      <c r="AJ167" s="24"/>
      <c r="AK167" s="24"/>
      <c r="AL167" s="24"/>
      <c r="AM167" s="24"/>
      <c r="AN167" s="24"/>
    </row>
    <row r="168" spans="1:40" ht="14.4" customHeight="1" x14ac:dyDescent="0.3">
      <c r="A168" s="139"/>
      <c r="B168" s="140"/>
      <c r="C168" s="40">
        <v>28</v>
      </c>
      <c r="D168" s="467">
        <v>59</v>
      </c>
      <c r="E168" s="40"/>
      <c r="F168" s="46"/>
      <c r="G168" s="46"/>
      <c r="H168" s="46"/>
      <c r="I168" s="46"/>
      <c r="J168" s="46"/>
      <c r="K168" s="46"/>
      <c r="L168" s="42">
        <f t="shared" si="40"/>
        <v>0</v>
      </c>
      <c r="M168" s="43">
        <f t="shared" si="41"/>
        <v>0</v>
      </c>
      <c r="N168" s="200"/>
      <c r="O168" s="196"/>
      <c r="R168" s="465"/>
      <c r="S168" s="211"/>
      <c r="T168" s="211"/>
      <c r="U168" s="211"/>
      <c r="V168" s="211"/>
      <c r="W168" s="211"/>
      <c r="X168" s="24"/>
      <c r="AI168" s="24"/>
      <c r="AJ168" s="24"/>
      <c r="AK168" s="24"/>
      <c r="AL168" s="24"/>
      <c r="AM168" s="24"/>
      <c r="AN168" s="24"/>
    </row>
    <row r="169" spans="1:40" ht="14.4" customHeight="1" x14ac:dyDescent="0.3">
      <c r="A169" s="139"/>
      <c r="B169" s="140"/>
      <c r="C169" s="40">
        <v>30</v>
      </c>
      <c r="D169" s="467">
        <v>69</v>
      </c>
      <c r="E169" s="40"/>
      <c r="F169" s="46"/>
      <c r="G169" s="46"/>
      <c r="H169" s="46"/>
      <c r="I169" s="46"/>
      <c r="J169" s="46"/>
      <c r="K169" s="46"/>
      <c r="L169" s="42">
        <f t="shared" si="40"/>
        <v>0</v>
      </c>
      <c r="M169" s="43">
        <f t="shared" si="41"/>
        <v>0</v>
      </c>
      <c r="N169" s="200"/>
      <c r="O169" s="196"/>
      <c r="R169" s="465"/>
      <c r="S169" s="211"/>
      <c r="T169" s="211"/>
      <c r="U169" s="211"/>
      <c r="V169" s="211"/>
      <c r="W169" s="211"/>
      <c r="X169" s="24"/>
      <c r="AI169" s="24"/>
      <c r="AJ169" s="24"/>
      <c r="AK169" s="24"/>
      <c r="AL169" s="24"/>
      <c r="AM169" s="24"/>
      <c r="AN169" s="24"/>
    </row>
    <row r="170" spans="1:40" ht="14.4" customHeight="1" x14ac:dyDescent="0.3">
      <c r="A170" s="139"/>
      <c r="B170" s="140"/>
      <c r="C170" s="40">
        <v>32</v>
      </c>
      <c r="D170" s="467">
        <v>69</v>
      </c>
      <c r="E170" s="40"/>
      <c r="F170" s="46"/>
      <c r="G170" s="46"/>
      <c r="H170" s="46"/>
      <c r="I170" s="46"/>
      <c r="J170" s="46"/>
      <c r="K170" s="46"/>
      <c r="L170" s="42">
        <f t="shared" si="40"/>
        <v>0</v>
      </c>
      <c r="M170" s="43">
        <f t="shared" si="41"/>
        <v>0</v>
      </c>
      <c r="N170" s="200"/>
      <c r="O170" s="196"/>
      <c r="R170" s="465"/>
      <c r="S170" s="211"/>
      <c r="T170" s="211"/>
      <c r="U170" s="211"/>
      <c r="V170" s="211"/>
      <c r="W170" s="211"/>
      <c r="X170" s="24"/>
      <c r="AI170" s="24"/>
      <c r="AJ170" s="24"/>
      <c r="AK170" s="24"/>
      <c r="AL170" s="24"/>
      <c r="AM170" s="24"/>
      <c r="AN170" s="24"/>
    </row>
    <row r="171" spans="1:40" ht="14.4" customHeight="1" x14ac:dyDescent="0.3">
      <c r="A171" s="139"/>
      <c r="B171" s="140"/>
      <c r="C171" s="40">
        <v>34</v>
      </c>
      <c r="D171" s="467">
        <v>77</v>
      </c>
      <c r="E171" s="40"/>
      <c r="F171" s="46"/>
      <c r="G171" s="46"/>
      <c r="H171" s="46"/>
      <c r="I171" s="46"/>
      <c r="J171" s="46"/>
      <c r="K171" s="46"/>
      <c r="L171" s="42">
        <f t="shared" si="40"/>
        <v>0</v>
      </c>
      <c r="M171" s="43">
        <f t="shared" si="41"/>
        <v>0</v>
      </c>
      <c r="N171" s="200"/>
      <c r="O171" s="196"/>
      <c r="R171" s="465"/>
      <c r="S171" s="211"/>
      <c r="T171" s="211"/>
      <c r="U171" s="211"/>
      <c r="V171" s="211"/>
      <c r="W171" s="211"/>
      <c r="X171" s="24"/>
      <c r="AI171" s="24"/>
      <c r="AJ171" s="24"/>
      <c r="AK171" s="24"/>
      <c r="AL171" s="24"/>
      <c r="AM171" s="24"/>
      <c r="AN171" s="24"/>
    </row>
    <row r="172" spans="1:40" ht="14.4" customHeight="1" x14ac:dyDescent="0.3">
      <c r="A172" s="139"/>
      <c r="B172" s="140"/>
      <c r="C172" s="40">
        <v>36</v>
      </c>
      <c r="D172" s="467">
        <v>87</v>
      </c>
      <c r="E172" s="40"/>
      <c r="F172" s="46"/>
      <c r="G172" s="46"/>
      <c r="H172" s="46"/>
      <c r="I172" s="46"/>
      <c r="J172" s="46"/>
      <c r="K172" s="46"/>
      <c r="L172" s="42">
        <f t="shared" si="40"/>
        <v>0</v>
      </c>
      <c r="M172" s="43">
        <f t="shared" si="41"/>
        <v>0</v>
      </c>
      <c r="N172" s="200"/>
      <c r="O172" s="196"/>
      <c r="R172" s="465"/>
      <c r="S172" s="211"/>
      <c r="T172" s="211"/>
      <c r="U172" s="211"/>
      <c r="V172" s="211"/>
      <c r="W172" s="211"/>
      <c r="X172" s="24"/>
      <c r="AI172" s="24"/>
      <c r="AJ172" s="24"/>
      <c r="AK172" s="24"/>
      <c r="AL172" s="24"/>
      <c r="AM172" s="24"/>
      <c r="AN172" s="24"/>
    </row>
    <row r="173" spans="1:40" ht="14.4" customHeight="1" x14ac:dyDescent="0.3">
      <c r="A173" s="139"/>
      <c r="B173" s="140"/>
      <c r="C173" s="40">
        <v>38</v>
      </c>
      <c r="D173" s="467">
        <v>87</v>
      </c>
      <c r="E173" s="40"/>
      <c r="F173" s="46"/>
      <c r="G173" s="46"/>
      <c r="H173" s="46"/>
      <c r="I173" s="46"/>
      <c r="J173" s="46"/>
      <c r="K173" s="46"/>
      <c r="L173" s="42">
        <f t="shared" si="40"/>
        <v>0</v>
      </c>
      <c r="M173" s="43">
        <f t="shared" si="41"/>
        <v>0</v>
      </c>
      <c r="N173" s="200"/>
      <c r="O173" s="196"/>
      <c r="R173" s="465"/>
      <c r="S173" s="211"/>
      <c r="T173" s="211"/>
      <c r="U173" s="211"/>
      <c r="V173" s="211"/>
      <c r="W173" s="211"/>
      <c r="X173" s="24"/>
      <c r="AI173" s="24"/>
      <c r="AJ173" s="24"/>
      <c r="AK173" s="24"/>
      <c r="AL173" s="24"/>
      <c r="AM173" s="24"/>
      <c r="AN173" s="24"/>
    </row>
    <row r="174" spans="1:40" ht="14.4" customHeight="1" thickBot="1" x14ac:dyDescent="0.35">
      <c r="A174" s="139"/>
      <c r="B174" s="140"/>
      <c r="C174" s="40">
        <v>40</v>
      </c>
      <c r="D174" s="467">
        <v>100</v>
      </c>
      <c r="E174" s="40"/>
      <c r="F174" s="46"/>
      <c r="G174" s="46"/>
      <c r="H174" s="46"/>
      <c r="I174" s="46"/>
      <c r="J174" s="46"/>
      <c r="K174" s="46"/>
      <c r="L174" s="42">
        <f t="shared" si="40"/>
        <v>0</v>
      </c>
      <c r="M174" s="43">
        <f t="shared" si="41"/>
        <v>0</v>
      </c>
      <c r="N174" s="200"/>
      <c r="O174" s="196"/>
      <c r="R174" s="465"/>
      <c r="S174" s="211"/>
      <c r="T174" s="211"/>
      <c r="U174" s="211"/>
      <c r="V174" s="211"/>
      <c r="W174" s="211"/>
      <c r="X174" s="24"/>
      <c r="AI174" s="24"/>
      <c r="AJ174" s="24"/>
      <c r="AK174" s="24"/>
      <c r="AL174" s="24"/>
      <c r="AM174" s="24"/>
      <c r="AN174" s="24"/>
    </row>
    <row r="175" spans="1:40" ht="14.4" customHeight="1" x14ac:dyDescent="0.3">
      <c r="A175" s="137" t="s">
        <v>355</v>
      </c>
      <c r="B175" s="138" t="s">
        <v>38</v>
      </c>
      <c r="C175" s="27"/>
      <c r="D175" s="28">
        <v>0</v>
      </c>
      <c r="E175" s="29" t="s">
        <v>127</v>
      </c>
      <c r="F175" s="75"/>
      <c r="G175" s="75"/>
      <c r="H175" s="75"/>
      <c r="I175" s="75"/>
      <c r="J175" s="75"/>
      <c r="K175" s="75"/>
      <c r="L175" s="35">
        <f>L176+L177+L178+L179+L183+L180+L181+L182</f>
        <v>0</v>
      </c>
      <c r="M175" s="37"/>
      <c r="N175" s="207"/>
      <c r="O175" s="196"/>
      <c r="R175" s="465"/>
      <c r="S175" s="211"/>
      <c r="T175" s="211"/>
      <c r="U175" s="211"/>
      <c r="V175" s="211"/>
      <c r="W175" s="211"/>
      <c r="X175" s="24"/>
      <c r="AI175" s="24"/>
      <c r="AJ175" s="24"/>
      <c r="AK175" s="24"/>
      <c r="AL175" s="24"/>
      <c r="AM175" s="24"/>
      <c r="AN175" s="24"/>
    </row>
    <row r="176" spans="1:40" ht="14.4" customHeight="1" x14ac:dyDescent="0.3">
      <c r="A176" s="139"/>
      <c r="B176" s="140"/>
      <c r="C176" s="40">
        <v>24</v>
      </c>
      <c r="D176" s="467">
        <v>61</v>
      </c>
      <c r="E176" s="40"/>
      <c r="F176" s="46"/>
      <c r="G176" s="46"/>
      <c r="H176" s="46"/>
      <c r="I176" s="46"/>
      <c r="J176" s="46"/>
      <c r="K176" s="46"/>
      <c r="L176" s="42">
        <f>E176+F176+G176+H176+I176+J176+K176</f>
        <v>0</v>
      </c>
      <c r="M176" s="43">
        <f t="shared" ref="M176:M183" si="42">L176*D176</f>
        <v>0</v>
      </c>
      <c r="N176" s="200"/>
      <c r="O176" s="196"/>
      <c r="R176" s="465"/>
      <c r="S176" s="211"/>
      <c r="T176" s="211"/>
      <c r="U176" s="211"/>
      <c r="V176" s="211"/>
      <c r="W176" s="211"/>
      <c r="X176" s="24"/>
      <c r="AI176" s="24"/>
      <c r="AJ176" s="24"/>
      <c r="AK176" s="24"/>
      <c r="AL176" s="24"/>
      <c r="AM176" s="24"/>
      <c r="AN176" s="24"/>
    </row>
    <row r="177" spans="1:40" ht="14.4" customHeight="1" x14ac:dyDescent="0.3">
      <c r="A177" s="139"/>
      <c r="B177" s="140"/>
      <c r="C177" s="40">
        <v>26</v>
      </c>
      <c r="D177" s="467">
        <v>61</v>
      </c>
      <c r="E177" s="40"/>
      <c r="F177" s="46"/>
      <c r="G177" s="46"/>
      <c r="H177" s="46"/>
      <c r="I177" s="46"/>
      <c r="J177" s="46"/>
      <c r="K177" s="46"/>
      <c r="L177" s="42">
        <f t="shared" ref="L177:L183" si="43">E177+F177+G177+H177+I177+J177+K177</f>
        <v>0</v>
      </c>
      <c r="M177" s="43">
        <f t="shared" si="42"/>
        <v>0</v>
      </c>
      <c r="N177" s="200"/>
      <c r="O177" s="196"/>
      <c r="R177" s="465"/>
      <c r="S177" s="211"/>
      <c r="T177" s="211"/>
      <c r="U177" s="211"/>
      <c r="V177" s="211"/>
      <c r="W177" s="211"/>
      <c r="X177" s="24"/>
      <c r="AI177" s="24"/>
      <c r="AJ177" s="24"/>
      <c r="AK177" s="24"/>
      <c r="AL177" s="24"/>
      <c r="AM177" s="24"/>
      <c r="AN177" s="24"/>
    </row>
    <row r="178" spans="1:40" ht="14.4" customHeight="1" x14ac:dyDescent="0.3">
      <c r="A178" s="139"/>
      <c r="B178" s="140"/>
      <c r="C178" s="40">
        <v>28</v>
      </c>
      <c r="D178" s="467">
        <v>61</v>
      </c>
      <c r="E178" s="40"/>
      <c r="F178" s="46"/>
      <c r="G178" s="46"/>
      <c r="H178" s="46"/>
      <c r="I178" s="46"/>
      <c r="J178" s="46"/>
      <c r="K178" s="46"/>
      <c r="L178" s="42">
        <f t="shared" si="43"/>
        <v>0</v>
      </c>
      <c r="M178" s="43">
        <f t="shared" si="42"/>
        <v>0</v>
      </c>
      <c r="N178" s="200"/>
      <c r="O178" s="196"/>
      <c r="R178" s="465"/>
      <c r="S178" s="211"/>
      <c r="T178" s="211"/>
      <c r="U178" s="211"/>
      <c r="V178" s="211"/>
      <c r="W178" s="211"/>
      <c r="X178" s="24"/>
      <c r="AI178" s="24"/>
      <c r="AJ178" s="24"/>
      <c r="AK178" s="24"/>
      <c r="AL178" s="24"/>
      <c r="AM178" s="24"/>
      <c r="AN178" s="24"/>
    </row>
    <row r="179" spans="1:40" ht="14.4" customHeight="1" x14ac:dyDescent="0.3">
      <c r="A179" s="139"/>
      <c r="B179" s="140"/>
      <c r="C179" s="40">
        <v>30</v>
      </c>
      <c r="D179" s="467">
        <v>71</v>
      </c>
      <c r="E179" s="40"/>
      <c r="F179" s="46"/>
      <c r="G179" s="46"/>
      <c r="H179" s="46"/>
      <c r="I179" s="46"/>
      <c r="J179" s="46"/>
      <c r="K179" s="46"/>
      <c r="L179" s="42">
        <f t="shared" si="43"/>
        <v>0</v>
      </c>
      <c r="M179" s="43">
        <f t="shared" si="42"/>
        <v>0</v>
      </c>
      <c r="N179" s="200"/>
      <c r="O179" s="196"/>
      <c r="R179" s="465"/>
      <c r="S179" s="211"/>
      <c r="T179" s="211"/>
      <c r="U179" s="211"/>
      <c r="V179" s="211"/>
      <c r="W179" s="211"/>
      <c r="X179" s="24"/>
      <c r="AI179" s="24"/>
      <c r="AJ179" s="24"/>
      <c r="AK179" s="24"/>
      <c r="AL179" s="24"/>
      <c r="AM179" s="24"/>
      <c r="AN179" s="24"/>
    </row>
    <row r="180" spans="1:40" ht="14.4" customHeight="1" x14ac:dyDescent="0.3">
      <c r="A180" s="232"/>
      <c r="B180" s="140"/>
      <c r="C180" s="40">
        <v>32</v>
      </c>
      <c r="D180" s="467">
        <v>71</v>
      </c>
      <c r="E180" s="40"/>
      <c r="F180" s="46"/>
      <c r="G180" s="46"/>
      <c r="H180" s="46"/>
      <c r="I180" s="46"/>
      <c r="J180" s="46"/>
      <c r="K180" s="46"/>
      <c r="L180" s="42">
        <f t="shared" si="43"/>
        <v>0</v>
      </c>
      <c r="M180" s="43">
        <f t="shared" si="42"/>
        <v>0</v>
      </c>
      <c r="N180" s="200"/>
      <c r="O180" s="196"/>
      <c r="R180" s="465"/>
      <c r="S180" s="211"/>
      <c r="T180" s="211"/>
      <c r="U180" s="211"/>
      <c r="V180" s="211"/>
      <c r="W180" s="211"/>
      <c r="X180" s="24"/>
      <c r="AI180" s="24"/>
      <c r="AJ180" s="24"/>
      <c r="AK180" s="24"/>
      <c r="AL180" s="24"/>
      <c r="AM180" s="24"/>
      <c r="AN180" s="24"/>
    </row>
    <row r="181" spans="1:40" ht="14.4" customHeight="1" x14ac:dyDescent="0.3">
      <c r="A181" s="139"/>
      <c r="B181" s="140"/>
      <c r="C181" s="40">
        <v>34</v>
      </c>
      <c r="D181" s="467">
        <v>79</v>
      </c>
      <c r="E181" s="40"/>
      <c r="F181" s="46"/>
      <c r="G181" s="46"/>
      <c r="H181" s="46"/>
      <c r="I181" s="46"/>
      <c r="J181" s="46"/>
      <c r="K181" s="46"/>
      <c r="L181" s="42">
        <f t="shared" si="43"/>
        <v>0</v>
      </c>
      <c r="M181" s="43">
        <f t="shared" si="42"/>
        <v>0</v>
      </c>
      <c r="N181" s="200"/>
      <c r="O181" s="196"/>
      <c r="R181" s="465"/>
      <c r="S181" s="211"/>
      <c r="T181" s="211"/>
      <c r="U181" s="211"/>
      <c r="V181" s="211"/>
      <c r="W181" s="211"/>
      <c r="X181" s="24"/>
      <c r="AI181" s="24"/>
      <c r="AJ181" s="24"/>
      <c r="AK181" s="24"/>
      <c r="AL181" s="24"/>
      <c r="AM181" s="24"/>
      <c r="AN181" s="24"/>
    </row>
    <row r="182" spans="1:40" ht="14.4" customHeight="1" x14ac:dyDescent="0.3">
      <c r="A182" s="139"/>
      <c r="B182" s="140"/>
      <c r="C182" s="53">
        <v>36</v>
      </c>
      <c r="D182" s="467">
        <v>90</v>
      </c>
      <c r="E182" s="53"/>
      <c r="F182" s="46"/>
      <c r="G182" s="46"/>
      <c r="H182" s="46"/>
      <c r="I182" s="46"/>
      <c r="J182" s="46"/>
      <c r="K182" s="46"/>
      <c r="L182" s="42">
        <f t="shared" ref="L182" si="44">E182+F182+G182+H182+I182+J182+K182</f>
        <v>0</v>
      </c>
      <c r="M182" s="43">
        <f t="shared" ref="M182" si="45">L182*D182</f>
        <v>0</v>
      </c>
      <c r="N182" s="200"/>
      <c r="O182" s="196"/>
      <c r="R182" s="465"/>
      <c r="S182" s="211"/>
      <c r="T182" s="211"/>
      <c r="U182" s="211"/>
      <c r="V182" s="211"/>
      <c r="W182" s="211"/>
      <c r="X182" s="24"/>
      <c r="AI182" s="24"/>
      <c r="AJ182" s="24"/>
      <c r="AK182" s="24"/>
      <c r="AL182" s="24"/>
      <c r="AM182" s="24"/>
      <c r="AN182" s="24"/>
    </row>
    <row r="183" spans="1:40" ht="14.4" customHeight="1" thickBot="1" x14ac:dyDescent="0.35">
      <c r="A183" s="139"/>
      <c r="B183" s="140"/>
      <c r="C183" s="40">
        <v>38</v>
      </c>
      <c r="D183" s="467">
        <v>90</v>
      </c>
      <c r="E183" s="53"/>
      <c r="F183" s="46"/>
      <c r="G183" s="46"/>
      <c r="H183" s="46"/>
      <c r="I183" s="46"/>
      <c r="J183" s="46"/>
      <c r="K183" s="46"/>
      <c r="L183" s="42">
        <f t="shared" si="43"/>
        <v>0</v>
      </c>
      <c r="M183" s="43">
        <f t="shared" si="42"/>
        <v>0</v>
      </c>
      <c r="N183" s="200"/>
      <c r="O183" s="196"/>
      <c r="R183" s="465"/>
      <c r="S183" s="211"/>
      <c r="T183" s="211"/>
      <c r="U183" s="211"/>
      <c r="V183" s="211"/>
      <c r="W183" s="211"/>
      <c r="X183" s="24"/>
      <c r="AI183" s="24"/>
      <c r="AJ183" s="24"/>
      <c r="AK183" s="24"/>
      <c r="AL183" s="24"/>
      <c r="AM183" s="24"/>
      <c r="AN183" s="24"/>
    </row>
    <row r="184" spans="1:40" ht="14.4" customHeight="1" x14ac:dyDescent="0.3">
      <c r="A184" s="137" t="s">
        <v>130</v>
      </c>
      <c r="B184" s="138" t="s">
        <v>38</v>
      </c>
      <c r="C184" s="27"/>
      <c r="D184" s="28">
        <v>0</v>
      </c>
      <c r="E184" s="29" t="s">
        <v>70</v>
      </c>
      <c r="F184" s="75"/>
      <c r="G184" s="75"/>
      <c r="H184" s="75"/>
      <c r="I184" s="75"/>
      <c r="J184" s="75"/>
      <c r="K184" s="75"/>
      <c r="L184" s="35">
        <f>L185+L186+L187+L188+L191+L189+L192+L193</f>
        <v>0</v>
      </c>
      <c r="M184" s="37"/>
      <c r="N184" s="207"/>
      <c r="O184" s="196"/>
      <c r="R184" s="465"/>
      <c r="S184" s="211"/>
      <c r="T184" s="211"/>
      <c r="U184" s="211"/>
      <c r="V184" s="211"/>
      <c r="W184" s="211"/>
      <c r="X184" s="24"/>
      <c r="AI184" s="24"/>
      <c r="AJ184" s="24"/>
      <c r="AK184" s="24"/>
      <c r="AL184" s="24"/>
      <c r="AM184" s="24"/>
      <c r="AN184" s="24"/>
    </row>
    <row r="185" spans="1:40" ht="14.4" customHeight="1" x14ac:dyDescent="0.3">
      <c r="A185" s="139"/>
      <c r="B185" s="140"/>
      <c r="C185" s="53">
        <v>24</v>
      </c>
      <c r="D185" s="467">
        <v>63</v>
      </c>
      <c r="E185" s="53"/>
      <c r="F185" s="46"/>
      <c r="G185" s="46"/>
      <c r="H185" s="46"/>
      <c r="I185" s="46"/>
      <c r="J185" s="46"/>
      <c r="K185" s="46"/>
      <c r="L185" s="42">
        <f t="shared" ref="L185:L191" si="46">E185+F185+G185+H185+I185+J185+K185</f>
        <v>0</v>
      </c>
      <c r="M185" s="43">
        <f t="shared" ref="M185:M191" si="47">L185*D185</f>
        <v>0</v>
      </c>
      <c r="N185" s="200"/>
      <c r="O185" s="196"/>
      <c r="R185" s="465"/>
      <c r="S185" s="211"/>
      <c r="T185" s="211"/>
      <c r="U185" s="211"/>
      <c r="V185" s="211"/>
      <c r="W185" s="211"/>
      <c r="X185" s="24"/>
      <c r="AI185" s="24"/>
      <c r="AJ185" s="24"/>
      <c r="AK185" s="24"/>
      <c r="AL185" s="24"/>
      <c r="AM185" s="24"/>
      <c r="AN185" s="24"/>
    </row>
    <row r="186" spans="1:40" ht="14.4" customHeight="1" x14ac:dyDescent="0.3">
      <c r="A186" s="139"/>
      <c r="B186" s="140"/>
      <c r="C186" s="53">
        <v>26</v>
      </c>
      <c r="D186" s="467">
        <v>63</v>
      </c>
      <c r="E186" s="53"/>
      <c r="F186" s="46"/>
      <c r="G186" s="46"/>
      <c r="H186" s="46"/>
      <c r="I186" s="46"/>
      <c r="J186" s="46"/>
      <c r="K186" s="46"/>
      <c r="L186" s="42">
        <f t="shared" si="46"/>
        <v>0</v>
      </c>
      <c r="M186" s="43">
        <f t="shared" si="47"/>
        <v>0</v>
      </c>
      <c r="N186" s="200"/>
      <c r="O186" s="196"/>
      <c r="R186" s="465"/>
      <c r="S186" s="211"/>
      <c r="T186" s="211"/>
      <c r="U186" s="211"/>
      <c r="V186" s="211"/>
      <c r="W186" s="211"/>
      <c r="X186" s="24"/>
      <c r="AI186" s="24"/>
      <c r="AJ186" s="24"/>
      <c r="AK186" s="24"/>
      <c r="AL186" s="24"/>
      <c r="AM186" s="24"/>
      <c r="AN186" s="24"/>
    </row>
    <row r="187" spans="1:40" ht="14.4" customHeight="1" x14ac:dyDescent="0.3">
      <c r="A187" s="139"/>
      <c r="B187" s="140"/>
      <c r="C187" s="53">
        <v>28</v>
      </c>
      <c r="D187" s="467">
        <v>63</v>
      </c>
      <c r="E187" s="53"/>
      <c r="F187" s="46"/>
      <c r="G187" s="46"/>
      <c r="H187" s="46"/>
      <c r="I187" s="46"/>
      <c r="J187" s="46"/>
      <c r="K187" s="46"/>
      <c r="L187" s="42">
        <f t="shared" si="46"/>
        <v>0</v>
      </c>
      <c r="M187" s="43">
        <f t="shared" si="47"/>
        <v>0</v>
      </c>
      <c r="N187" s="200"/>
      <c r="O187" s="196"/>
      <c r="R187" s="465"/>
      <c r="S187" s="211"/>
      <c r="T187" s="211"/>
      <c r="U187" s="211"/>
      <c r="V187" s="211"/>
      <c r="W187" s="211"/>
      <c r="X187" s="24"/>
      <c r="AI187" s="24"/>
      <c r="AJ187" s="24"/>
      <c r="AK187" s="24"/>
      <c r="AL187" s="24"/>
      <c r="AM187" s="24"/>
      <c r="AN187" s="24"/>
    </row>
    <row r="188" spans="1:40" ht="14.4" customHeight="1" x14ac:dyDescent="0.3">
      <c r="A188" s="139"/>
      <c r="B188" s="140"/>
      <c r="C188" s="53">
        <v>30</v>
      </c>
      <c r="D188" s="467">
        <v>74</v>
      </c>
      <c r="E188" s="53"/>
      <c r="F188" s="46"/>
      <c r="G188" s="46"/>
      <c r="H188" s="46"/>
      <c r="I188" s="46"/>
      <c r="J188" s="46"/>
      <c r="K188" s="46"/>
      <c r="L188" s="42">
        <f t="shared" si="46"/>
        <v>0</v>
      </c>
      <c r="M188" s="43">
        <f t="shared" si="47"/>
        <v>0</v>
      </c>
      <c r="N188" s="200"/>
      <c r="O188" s="196"/>
      <c r="R188" s="465"/>
      <c r="S188" s="211"/>
      <c r="T188" s="211"/>
      <c r="U188" s="211"/>
      <c r="V188" s="211"/>
      <c r="W188" s="211"/>
      <c r="X188" s="24"/>
      <c r="AI188" s="24"/>
      <c r="AJ188" s="24"/>
      <c r="AK188" s="24"/>
      <c r="AL188" s="24"/>
      <c r="AM188" s="24"/>
      <c r="AN188" s="24"/>
    </row>
    <row r="189" spans="1:40" ht="14.4" customHeight="1" x14ac:dyDescent="0.3">
      <c r="A189" s="232"/>
      <c r="B189" s="140"/>
      <c r="C189" s="53">
        <v>32</v>
      </c>
      <c r="D189" s="467">
        <v>74</v>
      </c>
      <c r="E189" s="53"/>
      <c r="F189" s="46"/>
      <c r="G189" s="46"/>
      <c r="H189" s="46"/>
      <c r="I189" s="46"/>
      <c r="J189" s="46"/>
      <c r="K189" s="46"/>
      <c r="L189" s="42">
        <f t="shared" si="46"/>
        <v>0</v>
      </c>
      <c r="M189" s="43">
        <f t="shared" si="47"/>
        <v>0</v>
      </c>
      <c r="N189" s="200"/>
      <c r="O189" s="196"/>
      <c r="R189" s="465"/>
      <c r="S189" s="211"/>
      <c r="T189" s="211"/>
      <c r="U189" s="211"/>
      <c r="V189" s="211"/>
      <c r="W189" s="211"/>
      <c r="X189" s="24"/>
      <c r="AI189" s="24"/>
      <c r="AJ189" s="24"/>
      <c r="AK189" s="24"/>
      <c r="AL189" s="24"/>
      <c r="AM189" s="24"/>
      <c r="AN189" s="24"/>
    </row>
    <row r="190" spans="1:40" ht="14.4" customHeight="1" x14ac:dyDescent="0.3">
      <c r="A190" s="139"/>
      <c r="B190" s="140"/>
      <c r="C190" s="53">
        <v>34</v>
      </c>
      <c r="D190" s="467">
        <v>82</v>
      </c>
      <c r="E190" s="53"/>
      <c r="F190" s="46"/>
      <c r="G190" s="46"/>
      <c r="H190" s="46"/>
      <c r="I190" s="46"/>
      <c r="J190" s="46"/>
      <c r="K190" s="46"/>
      <c r="L190" s="42">
        <f t="shared" si="46"/>
        <v>0</v>
      </c>
      <c r="M190" s="43">
        <f t="shared" si="47"/>
        <v>0</v>
      </c>
      <c r="N190" s="200"/>
      <c r="O190" s="196"/>
      <c r="R190" s="465"/>
      <c r="S190" s="211"/>
      <c r="T190" s="211"/>
      <c r="U190" s="211"/>
      <c r="V190" s="211"/>
      <c r="W190" s="211"/>
      <c r="X190" s="24"/>
      <c r="AI190" s="24"/>
      <c r="AJ190" s="24"/>
      <c r="AK190" s="24"/>
      <c r="AL190" s="24"/>
      <c r="AM190" s="24"/>
      <c r="AN190" s="24"/>
    </row>
    <row r="191" spans="1:40" ht="14.4" customHeight="1" x14ac:dyDescent="0.3">
      <c r="A191" s="139"/>
      <c r="B191" s="140"/>
      <c r="C191" s="53">
        <v>36</v>
      </c>
      <c r="D191" s="467">
        <v>93</v>
      </c>
      <c r="E191" s="53"/>
      <c r="F191" s="46"/>
      <c r="G191" s="46"/>
      <c r="H191" s="46"/>
      <c r="I191" s="46"/>
      <c r="J191" s="46"/>
      <c r="K191" s="46"/>
      <c r="L191" s="42">
        <f t="shared" si="46"/>
        <v>0</v>
      </c>
      <c r="M191" s="43">
        <f t="shared" si="47"/>
        <v>0</v>
      </c>
      <c r="N191" s="200"/>
      <c r="O191" s="196"/>
      <c r="R191" s="465"/>
      <c r="S191" s="211"/>
      <c r="T191" s="211"/>
      <c r="U191" s="211"/>
      <c r="V191" s="211"/>
      <c r="W191" s="211"/>
      <c r="X191" s="24"/>
      <c r="AI191" s="24"/>
      <c r="AJ191" s="24"/>
      <c r="AK191" s="24"/>
      <c r="AL191" s="24"/>
      <c r="AM191" s="24"/>
      <c r="AN191" s="24"/>
    </row>
    <row r="192" spans="1:40" ht="14.4" customHeight="1" x14ac:dyDescent="0.3">
      <c r="A192" s="139"/>
      <c r="B192" s="140"/>
      <c r="C192" s="40">
        <v>38</v>
      </c>
      <c r="D192" s="467">
        <v>93</v>
      </c>
      <c r="E192" s="343"/>
      <c r="F192" s="46"/>
      <c r="G192" s="46"/>
      <c r="H192" s="46"/>
      <c r="I192" s="46"/>
      <c r="J192" s="46"/>
      <c r="K192" s="46"/>
      <c r="L192" s="42">
        <f t="shared" ref="L192:L193" si="48">E192+F192+G192+H192+I192+J192+K192</f>
        <v>0</v>
      </c>
      <c r="M192" s="43">
        <f t="shared" ref="M192:M193" si="49">L192*D192</f>
        <v>0</v>
      </c>
      <c r="N192" s="200"/>
      <c r="O192" s="196"/>
      <c r="R192" s="465"/>
      <c r="S192" s="211"/>
      <c r="T192" s="211"/>
      <c r="U192" s="211"/>
      <c r="V192" s="211"/>
      <c r="W192" s="211"/>
      <c r="X192" s="24"/>
      <c r="AI192" s="24"/>
      <c r="AJ192" s="24"/>
      <c r="AK192" s="24"/>
      <c r="AL192" s="24"/>
      <c r="AM192" s="24"/>
      <c r="AN192" s="24"/>
    </row>
    <row r="193" spans="1:40" ht="14.4" customHeight="1" thickBot="1" x14ac:dyDescent="0.35">
      <c r="A193" s="139"/>
      <c r="B193" s="140"/>
      <c r="C193" s="40">
        <v>40</v>
      </c>
      <c r="D193" s="467">
        <v>106</v>
      </c>
      <c r="E193" s="343"/>
      <c r="F193" s="46"/>
      <c r="G193" s="46"/>
      <c r="H193" s="46"/>
      <c r="I193" s="46"/>
      <c r="J193" s="46"/>
      <c r="K193" s="46"/>
      <c r="L193" s="42">
        <f t="shared" si="48"/>
        <v>0</v>
      </c>
      <c r="M193" s="43">
        <f t="shared" si="49"/>
        <v>0</v>
      </c>
      <c r="N193" s="200"/>
      <c r="O193" s="196"/>
      <c r="R193" s="465"/>
      <c r="S193" s="211"/>
      <c r="T193" s="211"/>
      <c r="U193" s="211"/>
      <c r="V193" s="211"/>
      <c r="W193" s="211"/>
      <c r="X193" s="24"/>
      <c r="AI193" s="24"/>
      <c r="AJ193" s="24"/>
      <c r="AK193" s="24"/>
      <c r="AL193" s="24"/>
      <c r="AM193" s="24"/>
      <c r="AN193" s="24"/>
    </row>
    <row r="194" spans="1:40" ht="14.4" customHeight="1" x14ac:dyDescent="0.3">
      <c r="A194" s="137" t="s">
        <v>132</v>
      </c>
      <c r="B194" s="349" t="s">
        <v>39</v>
      </c>
      <c r="C194" s="27"/>
      <c r="D194" s="28">
        <v>0</v>
      </c>
      <c r="E194" s="29" t="s">
        <v>15</v>
      </c>
      <c r="F194" s="29" t="s">
        <v>16</v>
      </c>
      <c r="G194" s="30" t="s">
        <v>17</v>
      </c>
      <c r="H194" s="31" t="s">
        <v>18</v>
      </c>
      <c r="I194" s="32" t="s">
        <v>19</v>
      </c>
      <c r="J194" s="33" t="s">
        <v>20</v>
      </c>
      <c r="K194" s="34" t="s">
        <v>21</v>
      </c>
      <c r="L194" s="35">
        <f>L195+L196+L197+L198+L200+L199+L201+L202</f>
        <v>0</v>
      </c>
      <c r="M194" s="37"/>
      <c r="N194" s="207"/>
      <c r="O194" s="196"/>
      <c r="R194" s="465"/>
      <c r="S194" s="211"/>
      <c r="T194" s="211"/>
      <c r="U194" s="211"/>
      <c r="V194" s="211"/>
      <c r="W194" s="211"/>
      <c r="X194" s="24"/>
      <c r="AI194" s="24"/>
      <c r="AJ194" s="24"/>
      <c r="AK194" s="24"/>
      <c r="AL194" s="24"/>
      <c r="AM194" s="24"/>
      <c r="AN194" s="24"/>
    </row>
    <row r="195" spans="1:40" ht="14.4" customHeight="1" x14ac:dyDescent="0.3">
      <c r="A195" s="139"/>
      <c r="B195" s="140"/>
      <c r="C195" s="53">
        <v>24</v>
      </c>
      <c r="D195" s="467">
        <v>63</v>
      </c>
      <c r="E195" s="53"/>
      <c r="F195" s="326"/>
      <c r="G195" s="326"/>
      <c r="H195" s="326"/>
      <c r="I195" s="326"/>
      <c r="J195" s="326"/>
      <c r="K195" s="46"/>
      <c r="L195" s="42">
        <f t="shared" ref="L195:L202" si="50">E195+F195+G195+H195+I195+J195+K195</f>
        <v>0</v>
      </c>
      <c r="M195" s="43">
        <f t="shared" ref="M195:M202" si="51">L195*D195</f>
        <v>0</v>
      </c>
      <c r="N195" s="200" t="s">
        <v>137</v>
      </c>
      <c r="O195" s="196"/>
      <c r="R195" s="465"/>
      <c r="S195" s="211"/>
      <c r="T195" s="211"/>
      <c r="U195" s="211"/>
      <c r="V195" s="211"/>
      <c r="W195" s="211"/>
      <c r="X195" s="24"/>
      <c r="AI195" s="24"/>
      <c r="AJ195" s="24"/>
      <c r="AK195" s="24"/>
      <c r="AL195" s="24"/>
      <c r="AM195" s="24"/>
      <c r="AN195" s="24"/>
    </row>
    <row r="196" spans="1:40" ht="14.4" customHeight="1" x14ac:dyDescent="0.3">
      <c r="A196" s="139"/>
      <c r="B196" s="140"/>
      <c r="C196" s="53">
        <v>26</v>
      </c>
      <c r="D196" s="467">
        <v>63</v>
      </c>
      <c r="E196" s="53"/>
      <c r="F196" s="326"/>
      <c r="G196" s="326"/>
      <c r="H196" s="326"/>
      <c r="I196" s="326"/>
      <c r="J196" s="326"/>
      <c r="K196" s="46"/>
      <c r="L196" s="42">
        <f t="shared" si="50"/>
        <v>0</v>
      </c>
      <c r="M196" s="43">
        <f t="shared" si="51"/>
        <v>0</v>
      </c>
      <c r="N196" s="200" t="s">
        <v>137</v>
      </c>
      <c r="O196" s="196"/>
      <c r="R196" s="465"/>
      <c r="S196" s="211"/>
      <c r="T196" s="211"/>
      <c r="U196" s="211"/>
      <c r="V196" s="211"/>
      <c r="W196" s="211"/>
      <c r="X196" s="24"/>
      <c r="AI196" s="24"/>
      <c r="AJ196" s="24"/>
      <c r="AK196" s="24"/>
      <c r="AL196" s="24"/>
      <c r="AM196" s="24"/>
      <c r="AN196" s="24"/>
    </row>
    <row r="197" spans="1:40" ht="14.4" customHeight="1" x14ac:dyDescent="0.3">
      <c r="A197" s="139"/>
      <c r="B197" s="140"/>
      <c r="C197" s="53">
        <v>28</v>
      </c>
      <c r="D197" s="467">
        <v>63</v>
      </c>
      <c r="E197" s="53"/>
      <c r="F197" s="326"/>
      <c r="G197" s="326"/>
      <c r="H197" s="326"/>
      <c r="I197" s="326"/>
      <c r="J197" s="326"/>
      <c r="K197" s="46"/>
      <c r="L197" s="42">
        <f t="shared" si="50"/>
        <v>0</v>
      </c>
      <c r="M197" s="43">
        <f t="shared" si="51"/>
        <v>0</v>
      </c>
      <c r="N197" s="200" t="s">
        <v>137</v>
      </c>
      <c r="O197" s="196"/>
      <c r="R197" s="465"/>
      <c r="S197" s="211"/>
      <c r="T197" s="211"/>
      <c r="U197" s="211"/>
      <c r="V197" s="211"/>
      <c r="W197" s="211"/>
      <c r="X197" s="24"/>
      <c r="AI197" s="24"/>
      <c r="AJ197" s="24"/>
      <c r="AK197" s="24"/>
      <c r="AL197" s="24"/>
      <c r="AM197" s="24"/>
      <c r="AN197" s="24"/>
    </row>
    <row r="198" spans="1:40" ht="14.4" customHeight="1" x14ac:dyDescent="0.3">
      <c r="A198" s="139"/>
      <c r="B198" s="140"/>
      <c r="C198" s="53">
        <v>30</v>
      </c>
      <c r="D198" s="467">
        <v>76</v>
      </c>
      <c r="E198" s="53"/>
      <c r="F198" s="326"/>
      <c r="G198" s="326"/>
      <c r="H198" s="326"/>
      <c r="I198" s="326"/>
      <c r="J198" s="326"/>
      <c r="K198" s="46"/>
      <c r="L198" s="42">
        <f t="shared" si="50"/>
        <v>0</v>
      </c>
      <c r="M198" s="43">
        <f t="shared" si="51"/>
        <v>0</v>
      </c>
      <c r="N198" s="200" t="s">
        <v>137</v>
      </c>
      <c r="O198" s="196"/>
      <c r="R198" s="465"/>
      <c r="S198" s="211"/>
      <c r="T198" s="211"/>
      <c r="U198" s="211"/>
      <c r="V198" s="211"/>
      <c r="W198" s="211"/>
      <c r="X198" s="24"/>
      <c r="AI198" s="24"/>
      <c r="AJ198" s="24"/>
      <c r="AK198" s="24"/>
      <c r="AL198" s="24"/>
      <c r="AM198" s="24"/>
      <c r="AN198" s="24"/>
    </row>
    <row r="199" spans="1:40" ht="14.4" customHeight="1" x14ac:dyDescent="0.3">
      <c r="A199" s="139"/>
      <c r="B199" s="140"/>
      <c r="C199" s="53">
        <v>32</v>
      </c>
      <c r="D199" s="467">
        <v>76</v>
      </c>
      <c r="E199" s="53"/>
      <c r="F199" s="326"/>
      <c r="G199" s="326"/>
      <c r="H199" s="326"/>
      <c r="I199" s="326"/>
      <c r="J199" s="326"/>
      <c r="K199" s="46"/>
      <c r="L199" s="42">
        <f t="shared" si="50"/>
        <v>0</v>
      </c>
      <c r="M199" s="43">
        <f t="shared" si="51"/>
        <v>0</v>
      </c>
      <c r="N199" s="200" t="s">
        <v>137</v>
      </c>
      <c r="O199" s="196"/>
      <c r="R199" s="465"/>
      <c r="S199" s="211"/>
      <c r="T199" s="211"/>
      <c r="U199" s="211"/>
      <c r="V199" s="211"/>
      <c r="W199" s="211"/>
      <c r="X199" s="24"/>
      <c r="AI199" s="24"/>
      <c r="AJ199" s="24"/>
      <c r="AK199" s="24"/>
      <c r="AL199" s="24"/>
      <c r="AM199" s="24"/>
      <c r="AN199" s="24"/>
    </row>
    <row r="200" spans="1:40" ht="14.4" customHeight="1" x14ac:dyDescent="0.3">
      <c r="A200" s="139"/>
      <c r="B200" s="140"/>
      <c r="C200" s="53">
        <v>34</v>
      </c>
      <c r="D200" s="467">
        <v>86</v>
      </c>
      <c r="E200" s="53"/>
      <c r="F200" s="326"/>
      <c r="G200" s="326"/>
      <c r="H200" s="326"/>
      <c r="I200" s="326"/>
      <c r="J200" s="326"/>
      <c r="K200" s="46"/>
      <c r="L200" s="42">
        <f t="shared" si="50"/>
        <v>0</v>
      </c>
      <c r="M200" s="43">
        <f t="shared" si="51"/>
        <v>0</v>
      </c>
      <c r="N200" s="200" t="s">
        <v>137</v>
      </c>
      <c r="O200" s="196"/>
      <c r="R200" s="465"/>
      <c r="S200" s="211"/>
      <c r="T200" s="211"/>
      <c r="U200" s="211"/>
      <c r="V200" s="211"/>
      <c r="W200" s="211"/>
      <c r="X200" s="24"/>
      <c r="AI200" s="24"/>
      <c r="AJ200" s="24"/>
      <c r="AK200" s="24"/>
      <c r="AL200" s="24"/>
      <c r="AM200" s="24"/>
      <c r="AN200" s="24"/>
    </row>
    <row r="201" spans="1:40" ht="14.4" customHeight="1" x14ac:dyDescent="0.3">
      <c r="A201" s="139"/>
      <c r="B201" s="140"/>
      <c r="C201" s="53">
        <v>36</v>
      </c>
      <c r="D201" s="467">
        <v>95</v>
      </c>
      <c r="E201" s="53"/>
      <c r="F201" s="326"/>
      <c r="G201" s="326"/>
      <c r="H201" s="326"/>
      <c r="I201" s="326"/>
      <c r="J201" s="326"/>
      <c r="K201" s="46"/>
      <c r="L201" s="42">
        <f t="shared" si="50"/>
        <v>0</v>
      </c>
      <c r="M201" s="43">
        <f t="shared" si="51"/>
        <v>0</v>
      </c>
      <c r="N201" s="200" t="s">
        <v>137</v>
      </c>
      <c r="O201" s="196"/>
      <c r="R201" s="465"/>
      <c r="S201" s="211"/>
      <c r="T201" s="211"/>
      <c r="U201" s="211"/>
      <c r="V201" s="211"/>
      <c r="W201" s="211"/>
      <c r="X201" s="24"/>
      <c r="AI201" s="24"/>
      <c r="AJ201" s="24"/>
      <c r="AK201" s="24"/>
      <c r="AL201" s="24"/>
      <c r="AM201" s="24"/>
      <c r="AN201" s="24"/>
    </row>
    <row r="202" spans="1:40" ht="14.4" customHeight="1" thickBot="1" x14ac:dyDescent="0.35">
      <c r="A202" s="142"/>
      <c r="B202" s="208"/>
      <c r="C202" s="136"/>
      <c r="D202" s="70">
        <v>0</v>
      </c>
      <c r="E202" s="69"/>
      <c r="F202" s="335"/>
      <c r="G202" s="335"/>
      <c r="H202" s="335"/>
      <c r="I202" s="335"/>
      <c r="J202" s="335"/>
      <c r="K202" s="69"/>
      <c r="L202" s="110">
        <f t="shared" si="50"/>
        <v>0</v>
      </c>
      <c r="M202" s="111">
        <f t="shared" si="51"/>
        <v>0</v>
      </c>
      <c r="N202" s="209"/>
      <c r="O202" s="196"/>
      <c r="R202" s="465"/>
      <c r="S202" s="211"/>
      <c r="T202" s="211"/>
      <c r="U202" s="211"/>
      <c r="V202" s="211"/>
      <c r="W202" s="211"/>
      <c r="X202" s="24"/>
      <c r="AI202" s="24"/>
      <c r="AJ202" s="24"/>
      <c r="AK202" s="24"/>
      <c r="AL202" s="24"/>
      <c r="AM202" s="24"/>
      <c r="AN202" s="24"/>
    </row>
    <row r="203" spans="1:40" ht="14.4" customHeight="1" x14ac:dyDescent="0.3">
      <c r="A203" s="137" t="s">
        <v>133</v>
      </c>
      <c r="B203" s="138" t="s">
        <v>14</v>
      </c>
      <c r="C203" s="27"/>
      <c r="D203" s="28">
        <v>0</v>
      </c>
      <c r="E203" s="29" t="s">
        <v>15</v>
      </c>
      <c r="F203" s="29" t="s">
        <v>16</v>
      </c>
      <c r="G203" s="30" t="s">
        <v>17</v>
      </c>
      <c r="H203" s="31" t="s">
        <v>18</v>
      </c>
      <c r="I203" s="32" t="s">
        <v>19</v>
      </c>
      <c r="J203" s="33" t="s">
        <v>20</v>
      </c>
      <c r="K203" s="100" t="s">
        <v>21</v>
      </c>
      <c r="L203" s="35">
        <f>L204+L205+L206+L207+L209+L208+L210+L211</f>
        <v>0</v>
      </c>
      <c r="M203" s="36"/>
      <c r="N203" s="207"/>
      <c r="O203" s="196"/>
      <c r="R203" s="465"/>
      <c r="S203" s="211"/>
      <c r="T203" s="211"/>
      <c r="U203" s="211"/>
      <c r="V203" s="211"/>
      <c r="W203" s="211"/>
      <c r="X203" s="24"/>
      <c r="AI203" s="24"/>
      <c r="AJ203" s="24"/>
      <c r="AK203" s="24"/>
      <c r="AL203" s="24"/>
      <c r="AM203" s="24"/>
      <c r="AN203" s="24"/>
    </row>
    <row r="204" spans="1:40" ht="14.4" customHeight="1" x14ac:dyDescent="0.3">
      <c r="A204" s="139"/>
      <c r="B204" s="140"/>
      <c r="C204" s="53">
        <v>24</v>
      </c>
      <c r="D204" s="468">
        <v>71</v>
      </c>
      <c r="E204" s="53"/>
      <c r="F204" s="53"/>
      <c r="G204" s="53"/>
      <c r="H204" s="53"/>
      <c r="I204" s="53"/>
      <c r="J204" s="53"/>
      <c r="K204" s="46"/>
      <c r="L204" s="42">
        <f t="shared" ref="L204:L211" si="52">E204+F204+G204+H204+I204+J204+K204</f>
        <v>0</v>
      </c>
      <c r="M204" s="42">
        <f t="shared" ref="M204:M211" si="53">L204*D204</f>
        <v>0</v>
      </c>
      <c r="N204" s="200"/>
      <c r="O204" s="196"/>
      <c r="R204" s="465"/>
      <c r="S204" s="211"/>
      <c r="T204" s="211"/>
      <c r="U204" s="211"/>
      <c r="V204" s="211"/>
      <c r="W204" s="211"/>
      <c r="X204" s="24"/>
      <c r="AI204" s="24"/>
      <c r="AJ204" s="24"/>
      <c r="AK204" s="24"/>
      <c r="AL204" s="24"/>
      <c r="AM204" s="24"/>
      <c r="AN204" s="24"/>
    </row>
    <row r="205" spans="1:40" ht="14.4" customHeight="1" x14ac:dyDescent="0.3">
      <c r="A205" s="139"/>
      <c r="B205" s="140"/>
      <c r="C205" s="53">
        <v>26</v>
      </c>
      <c r="D205" s="468">
        <v>71</v>
      </c>
      <c r="E205" s="53"/>
      <c r="F205" s="53"/>
      <c r="G205" s="53"/>
      <c r="H205" s="53"/>
      <c r="I205" s="53"/>
      <c r="J205" s="53"/>
      <c r="K205" s="46"/>
      <c r="L205" s="42">
        <f t="shared" si="52"/>
        <v>0</v>
      </c>
      <c r="M205" s="42">
        <f t="shared" si="53"/>
        <v>0</v>
      </c>
      <c r="N205" s="200"/>
      <c r="O205" s="196"/>
      <c r="R205" s="465"/>
      <c r="S205" s="211"/>
      <c r="T205" s="211"/>
      <c r="U205" s="211"/>
      <c r="V205" s="211"/>
      <c r="W205" s="211"/>
      <c r="X205" s="24"/>
      <c r="AI205" s="24"/>
      <c r="AJ205" s="24"/>
      <c r="AK205" s="24"/>
      <c r="AL205" s="24"/>
      <c r="AM205" s="24"/>
      <c r="AN205" s="24"/>
    </row>
    <row r="206" spans="1:40" ht="14.4" customHeight="1" x14ac:dyDescent="0.3">
      <c r="A206" s="139"/>
      <c r="B206" s="140"/>
      <c r="C206" s="53">
        <v>28</v>
      </c>
      <c r="D206" s="468">
        <v>71</v>
      </c>
      <c r="E206" s="53"/>
      <c r="F206" s="53"/>
      <c r="G206" s="53"/>
      <c r="H206" s="53"/>
      <c r="I206" s="53"/>
      <c r="J206" s="53"/>
      <c r="K206" s="46"/>
      <c r="L206" s="42">
        <f t="shared" si="52"/>
        <v>0</v>
      </c>
      <c r="M206" s="42">
        <f t="shared" si="53"/>
        <v>0</v>
      </c>
      <c r="N206" s="200"/>
      <c r="O206" s="196"/>
      <c r="R206" s="465"/>
      <c r="S206" s="211"/>
      <c r="T206" s="211"/>
      <c r="U206" s="211"/>
      <c r="V206" s="211"/>
      <c r="W206" s="211"/>
      <c r="X206" s="24"/>
      <c r="AI206" s="24"/>
      <c r="AJ206" s="24"/>
      <c r="AK206" s="24"/>
      <c r="AL206" s="24"/>
      <c r="AM206" s="24"/>
      <c r="AN206" s="24"/>
    </row>
    <row r="207" spans="1:40" ht="14.4" customHeight="1" x14ac:dyDescent="0.3">
      <c r="A207" s="139"/>
      <c r="B207" s="140"/>
      <c r="C207" s="53">
        <v>30</v>
      </c>
      <c r="D207" s="468">
        <v>85</v>
      </c>
      <c r="E207" s="53"/>
      <c r="F207" s="53"/>
      <c r="G207" s="53"/>
      <c r="H207" s="53"/>
      <c r="I207" s="53"/>
      <c r="J207" s="53"/>
      <c r="K207" s="46"/>
      <c r="L207" s="42">
        <f t="shared" si="52"/>
        <v>0</v>
      </c>
      <c r="M207" s="42">
        <f t="shared" si="53"/>
        <v>0</v>
      </c>
      <c r="N207" s="200"/>
      <c r="O207" s="196"/>
      <c r="R207" s="465"/>
      <c r="S207" s="211"/>
      <c r="T207" s="211"/>
      <c r="U207" s="211"/>
      <c r="V207" s="211"/>
      <c r="W207" s="211"/>
      <c r="X207" s="24"/>
      <c r="AI207" s="24"/>
      <c r="AJ207" s="24"/>
      <c r="AK207" s="24"/>
      <c r="AL207" s="24"/>
      <c r="AM207" s="24"/>
      <c r="AN207" s="24"/>
    </row>
    <row r="208" spans="1:40" ht="14.4" customHeight="1" x14ac:dyDescent="0.3">
      <c r="A208" s="139"/>
      <c r="B208" s="140"/>
      <c r="C208" s="53">
        <v>32</v>
      </c>
      <c r="D208" s="469">
        <v>85</v>
      </c>
      <c r="E208" s="53"/>
      <c r="F208" s="53"/>
      <c r="G208" s="53"/>
      <c r="H208" s="53"/>
      <c r="I208" s="53"/>
      <c r="J208" s="53"/>
      <c r="K208" s="46"/>
      <c r="L208" s="42">
        <f t="shared" si="52"/>
        <v>0</v>
      </c>
      <c r="M208" s="42">
        <f t="shared" si="53"/>
        <v>0</v>
      </c>
      <c r="N208" s="200"/>
      <c r="O208" s="196"/>
      <c r="R208" s="465"/>
      <c r="S208" s="211"/>
      <c r="T208" s="211"/>
      <c r="U208" s="211"/>
      <c r="V208" s="211"/>
      <c r="W208" s="211"/>
      <c r="X208" s="24"/>
      <c r="AI208" s="24"/>
      <c r="AJ208" s="24"/>
      <c r="AK208" s="24"/>
      <c r="AL208" s="24"/>
      <c r="AM208" s="24"/>
      <c r="AN208" s="24"/>
    </row>
    <row r="209" spans="1:40" ht="14.4" customHeight="1" x14ac:dyDescent="0.3">
      <c r="A209" s="139"/>
      <c r="B209" s="140"/>
      <c r="C209" s="53">
        <v>34</v>
      </c>
      <c r="D209" s="468">
        <v>95</v>
      </c>
      <c r="E209" s="53"/>
      <c r="F209" s="53"/>
      <c r="G209" s="53"/>
      <c r="H209" s="53"/>
      <c r="I209" s="53"/>
      <c r="J209" s="53"/>
      <c r="K209" s="46"/>
      <c r="L209" s="42">
        <f t="shared" si="52"/>
        <v>0</v>
      </c>
      <c r="M209" s="42">
        <f t="shared" si="53"/>
        <v>0</v>
      </c>
      <c r="N209" s="200"/>
      <c r="O209" s="196"/>
      <c r="R209" s="465"/>
      <c r="S209" s="211"/>
      <c r="T209" s="211"/>
      <c r="U209" s="211"/>
      <c r="V209" s="211"/>
      <c r="W209" s="211"/>
      <c r="X209" s="24"/>
      <c r="AI209" s="24"/>
      <c r="AJ209" s="24"/>
      <c r="AK209" s="24"/>
      <c r="AL209" s="24"/>
      <c r="AM209" s="24"/>
      <c r="AN209" s="24"/>
    </row>
    <row r="210" spans="1:40" ht="14.4" customHeight="1" x14ac:dyDescent="0.3">
      <c r="A210" s="139"/>
      <c r="B210" s="140"/>
      <c r="C210" s="53">
        <v>36</v>
      </c>
      <c r="D210" s="468">
        <v>106</v>
      </c>
      <c r="E210" s="53"/>
      <c r="F210" s="53"/>
      <c r="G210" s="53"/>
      <c r="H210" s="53"/>
      <c r="I210" s="53"/>
      <c r="J210" s="53"/>
      <c r="K210" s="46"/>
      <c r="L210" s="42">
        <f t="shared" si="52"/>
        <v>0</v>
      </c>
      <c r="M210" s="42">
        <f t="shared" si="53"/>
        <v>0</v>
      </c>
      <c r="N210" s="200"/>
      <c r="O210" s="196"/>
      <c r="R210" s="465"/>
      <c r="S210" s="211"/>
      <c r="T210" s="211"/>
      <c r="U210" s="211"/>
      <c r="V210" s="211"/>
      <c r="W210" s="211"/>
      <c r="X210" s="24"/>
      <c r="AI210" s="24"/>
      <c r="AJ210" s="24"/>
      <c r="AK210" s="24"/>
      <c r="AL210" s="24"/>
      <c r="AM210" s="24"/>
      <c r="AN210" s="24"/>
    </row>
    <row r="211" spans="1:40" ht="14.4" customHeight="1" thickBot="1" x14ac:dyDescent="0.35">
      <c r="A211" s="142"/>
      <c r="B211" s="208"/>
      <c r="C211" s="136">
        <v>38</v>
      </c>
      <c r="D211" s="468">
        <v>106</v>
      </c>
      <c r="E211" s="136"/>
      <c r="F211" s="136"/>
      <c r="G211" s="69"/>
      <c r="H211" s="69"/>
      <c r="I211" s="69"/>
      <c r="J211" s="69"/>
      <c r="K211" s="69"/>
      <c r="L211" s="42">
        <f t="shared" si="52"/>
        <v>0</v>
      </c>
      <c r="M211" s="110">
        <f t="shared" si="53"/>
        <v>0</v>
      </c>
      <c r="N211" s="209"/>
      <c r="O211" s="196"/>
      <c r="R211" s="465"/>
      <c r="S211" s="211"/>
      <c r="T211" s="211"/>
      <c r="U211" s="211"/>
      <c r="V211" s="211"/>
      <c r="W211" s="211"/>
      <c r="X211" s="24"/>
      <c r="AI211" s="24"/>
      <c r="AJ211" s="24"/>
      <c r="AK211" s="24"/>
      <c r="AL211" s="24"/>
      <c r="AM211" s="24"/>
      <c r="AN211" s="24"/>
    </row>
    <row r="212" spans="1:40" ht="14.4" customHeight="1" x14ac:dyDescent="0.3">
      <c r="A212" s="137" t="s">
        <v>192</v>
      </c>
      <c r="B212" s="138" t="s">
        <v>193</v>
      </c>
      <c r="C212" s="27"/>
      <c r="D212" s="28">
        <v>0</v>
      </c>
      <c r="E212" s="29" t="s">
        <v>15</v>
      </c>
      <c r="F212" s="363" t="s">
        <v>28</v>
      </c>
      <c r="G212" s="352" t="s">
        <v>43</v>
      </c>
      <c r="H212" s="359" t="s">
        <v>112</v>
      </c>
      <c r="I212" s="353"/>
      <c r="J212" s="354"/>
      <c r="K212" s="50"/>
      <c r="L212" s="35">
        <f>L213+L214+L215+L216+L218+L217+L219+L220</f>
        <v>0</v>
      </c>
      <c r="M212" s="36"/>
      <c r="N212" s="207"/>
      <c r="O212" s="196"/>
      <c r="R212" s="465"/>
      <c r="S212" s="211"/>
      <c r="T212" s="211"/>
      <c r="U212" s="211"/>
      <c r="V212" s="211"/>
      <c r="W212" s="211"/>
      <c r="X212" s="24"/>
      <c r="AI212" s="24"/>
      <c r="AJ212" s="24"/>
      <c r="AK212" s="24"/>
      <c r="AL212" s="24"/>
      <c r="AM212" s="24"/>
      <c r="AN212" s="24"/>
    </row>
    <row r="213" spans="1:40" ht="14.4" customHeight="1" x14ac:dyDescent="0.3">
      <c r="A213" s="139"/>
      <c r="B213" s="140"/>
      <c r="C213" s="40">
        <v>24</v>
      </c>
      <c r="D213" s="467">
        <v>74</v>
      </c>
      <c r="E213" s="40"/>
      <c r="F213" s="40"/>
      <c r="G213" s="40"/>
      <c r="H213" s="53"/>
      <c r="I213" s="326"/>
      <c r="J213" s="326"/>
      <c r="K213" s="46"/>
      <c r="L213" s="42">
        <f t="shared" ref="L213:L220" si="54">E213+F213+G213+H213+I213+J213+K213</f>
        <v>0</v>
      </c>
      <c r="M213" s="42">
        <f t="shared" ref="M213:M220" si="55">L213*D213</f>
        <v>0</v>
      </c>
      <c r="N213" s="200"/>
      <c r="O213" s="196"/>
      <c r="R213" s="465"/>
      <c r="S213" s="211"/>
      <c r="T213" s="211"/>
      <c r="U213" s="211"/>
      <c r="V213" s="211"/>
      <c r="W213" s="211"/>
      <c r="X213" s="24"/>
      <c r="AI213" s="24"/>
      <c r="AJ213" s="24"/>
      <c r="AK213" s="24"/>
      <c r="AL213" s="24"/>
      <c r="AM213" s="24"/>
      <c r="AN213" s="24"/>
    </row>
    <row r="214" spans="1:40" ht="14.4" customHeight="1" x14ac:dyDescent="0.3">
      <c r="A214" s="139"/>
      <c r="B214" s="140"/>
      <c r="C214" s="40">
        <v>26</v>
      </c>
      <c r="D214" s="466">
        <v>74</v>
      </c>
      <c r="E214" s="40"/>
      <c r="F214" s="40"/>
      <c r="G214" s="40"/>
      <c r="H214" s="53"/>
      <c r="I214" s="326"/>
      <c r="J214" s="326"/>
      <c r="K214" s="46"/>
      <c r="L214" s="42">
        <f t="shared" si="54"/>
        <v>0</v>
      </c>
      <c r="M214" s="42">
        <f t="shared" si="55"/>
        <v>0</v>
      </c>
      <c r="N214" s="200"/>
      <c r="O214" s="196"/>
      <c r="R214" s="465"/>
      <c r="S214" s="211"/>
      <c r="T214" s="211"/>
      <c r="U214" s="211"/>
      <c r="V214" s="211"/>
      <c r="W214" s="211"/>
      <c r="X214" s="24"/>
      <c r="AI214" s="24"/>
      <c r="AJ214" s="24"/>
      <c r="AK214" s="24"/>
      <c r="AL214" s="24"/>
      <c r="AM214" s="24"/>
      <c r="AN214" s="24"/>
    </row>
    <row r="215" spans="1:40" ht="14.4" customHeight="1" x14ac:dyDescent="0.3">
      <c r="A215" s="139"/>
      <c r="B215" s="140"/>
      <c r="C215" s="40">
        <v>28</v>
      </c>
      <c r="D215" s="466">
        <v>74</v>
      </c>
      <c r="E215" s="40"/>
      <c r="F215" s="40"/>
      <c r="G215" s="40"/>
      <c r="H215" s="53"/>
      <c r="I215" s="326"/>
      <c r="J215" s="326"/>
      <c r="K215" s="46"/>
      <c r="L215" s="42">
        <f t="shared" si="54"/>
        <v>0</v>
      </c>
      <c r="M215" s="42">
        <f t="shared" si="55"/>
        <v>0</v>
      </c>
      <c r="N215" s="200"/>
      <c r="O215" s="196"/>
      <c r="R215" s="465"/>
      <c r="S215" s="211"/>
      <c r="T215" s="211"/>
      <c r="U215" s="211"/>
      <c r="V215" s="211"/>
      <c r="W215" s="211"/>
      <c r="X215" s="24"/>
      <c r="AI215" s="24"/>
      <c r="AJ215" s="24"/>
      <c r="AK215" s="24"/>
      <c r="AL215" s="24"/>
      <c r="AM215" s="24"/>
      <c r="AN215" s="24"/>
    </row>
    <row r="216" spans="1:40" ht="14.4" customHeight="1" x14ac:dyDescent="0.3">
      <c r="A216" s="139"/>
      <c r="B216" s="140"/>
      <c r="C216" s="40">
        <v>30</v>
      </c>
      <c r="D216" s="466">
        <v>87</v>
      </c>
      <c r="E216" s="40"/>
      <c r="F216" s="40"/>
      <c r="G216" s="40"/>
      <c r="H216" s="53"/>
      <c r="I216" s="326"/>
      <c r="J216" s="326"/>
      <c r="K216" s="46"/>
      <c r="L216" s="42">
        <f t="shared" si="54"/>
        <v>0</v>
      </c>
      <c r="M216" s="42">
        <f t="shared" si="55"/>
        <v>0</v>
      </c>
      <c r="N216" s="200"/>
      <c r="O216" s="196"/>
      <c r="R216" s="465"/>
      <c r="S216" s="211"/>
      <c r="T216" s="211"/>
      <c r="U216" s="211"/>
      <c r="V216" s="211"/>
      <c r="W216" s="211"/>
      <c r="X216" s="24"/>
      <c r="AI216" s="24"/>
      <c r="AJ216" s="24"/>
      <c r="AK216" s="24"/>
      <c r="AL216" s="24"/>
      <c r="AM216" s="24"/>
      <c r="AN216" s="24"/>
    </row>
    <row r="217" spans="1:40" ht="14.4" customHeight="1" x14ac:dyDescent="0.3">
      <c r="A217" s="139"/>
      <c r="B217" s="140"/>
      <c r="C217" s="40">
        <v>32</v>
      </c>
      <c r="D217" s="466">
        <v>87</v>
      </c>
      <c r="E217" s="40"/>
      <c r="F217" s="40"/>
      <c r="G217" s="40"/>
      <c r="H217" s="53"/>
      <c r="I217" s="326"/>
      <c r="J217" s="326"/>
      <c r="K217" s="46"/>
      <c r="L217" s="42">
        <f t="shared" si="54"/>
        <v>0</v>
      </c>
      <c r="M217" s="42">
        <f t="shared" si="55"/>
        <v>0</v>
      </c>
      <c r="N217" s="200"/>
      <c r="O217" s="196"/>
      <c r="R217" s="465"/>
      <c r="S217" s="211"/>
      <c r="T217" s="211"/>
      <c r="U217" s="211"/>
      <c r="V217" s="211"/>
      <c r="W217" s="211"/>
      <c r="X217" s="24"/>
      <c r="AI217" s="24"/>
      <c r="AJ217" s="24"/>
      <c r="AK217" s="24"/>
      <c r="AL217" s="24"/>
      <c r="AM217" s="24"/>
      <c r="AN217" s="24"/>
    </row>
    <row r="218" spans="1:40" ht="14.4" customHeight="1" x14ac:dyDescent="0.3">
      <c r="A218" s="139"/>
      <c r="B218" s="140"/>
      <c r="C218" s="40">
        <v>34</v>
      </c>
      <c r="D218" s="466">
        <v>98</v>
      </c>
      <c r="E218" s="40"/>
      <c r="F218" s="40"/>
      <c r="G218" s="40"/>
      <c r="H218" s="53"/>
      <c r="I218" s="326"/>
      <c r="J218" s="326"/>
      <c r="K218" s="46"/>
      <c r="L218" s="42">
        <f t="shared" si="54"/>
        <v>0</v>
      </c>
      <c r="M218" s="42">
        <f t="shared" si="55"/>
        <v>0</v>
      </c>
      <c r="N218" s="200"/>
      <c r="O218" s="196"/>
      <c r="R218" s="465"/>
      <c r="S218" s="211"/>
      <c r="T218" s="211"/>
      <c r="U218" s="211"/>
      <c r="V218" s="211"/>
      <c r="W218" s="211"/>
      <c r="X218" s="24"/>
      <c r="AI218" s="24"/>
      <c r="AJ218" s="24"/>
      <c r="AK218" s="24"/>
      <c r="AL218" s="24"/>
      <c r="AM218" s="24"/>
      <c r="AN218" s="24"/>
    </row>
    <row r="219" spans="1:40" ht="14.4" customHeight="1" x14ac:dyDescent="0.3">
      <c r="A219" s="139"/>
      <c r="B219" s="140"/>
      <c r="C219" s="40">
        <v>36</v>
      </c>
      <c r="D219" s="466">
        <v>108</v>
      </c>
      <c r="E219" s="40"/>
      <c r="F219" s="40"/>
      <c r="G219" s="53"/>
      <c r="H219" s="53"/>
      <c r="I219" s="326"/>
      <c r="J219" s="326"/>
      <c r="K219" s="46"/>
      <c r="L219" s="42">
        <f t="shared" si="54"/>
        <v>0</v>
      </c>
      <c r="M219" s="42">
        <f t="shared" si="55"/>
        <v>0</v>
      </c>
      <c r="N219" s="200"/>
      <c r="O219" s="196"/>
      <c r="R219" s="465"/>
      <c r="S219" s="211"/>
      <c r="T219" s="211"/>
      <c r="U219" s="211"/>
      <c r="V219" s="211"/>
      <c r="W219" s="211"/>
      <c r="X219" s="24"/>
      <c r="AI219" s="24"/>
      <c r="AJ219" s="24"/>
      <c r="AK219" s="24"/>
      <c r="AL219" s="24"/>
      <c r="AM219" s="24"/>
      <c r="AN219" s="24"/>
    </row>
    <row r="220" spans="1:40" ht="14.4" customHeight="1" thickBot="1" x14ac:dyDescent="0.35">
      <c r="A220" s="142"/>
      <c r="B220" s="208"/>
      <c r="C220" s="109">
        <v>38</v>
      </c>
      <c r="D220" s="466">
        <v>108</v>
      </c>
      <c r="E220" s="334"/>
      <c r="F220" s="334"/>
      <c r="G220" s="335"/>
      <c r="H220" s="69"/>
      <c r="I220" s="69"/>
      <c r="J220" s="69"/>
      <c r="K220" s="69"/>
      <c r="L220" s="42">
        <f t="shared" si="54"/>
        <v>0</v>
      </c>
      <c r="M220" s="110">
        <f t="shared" si="55"/>
        <v>0</v>
      </c>
      <c r="N220" s="209"/>
      <c r="O220" s="196"/>
      <c r="R220" s="465"/>
      <c r="S220" s="211"/>
      <c r="T220" s="211"/>
      <c r="U220" s="211"/>
      <c r="V220" s="211"/>
      <c r="W220" s="211"/>
      <c r="X220" s="24"/>
      <c r="AI220" s="24"/>
      <c r="AJ220" s="24"/>
      <c r="AK220" s="24"/>
      <c r="AL220" s="24"/>
      <c r="AM220" s="24"/>
      <c r="AN220" s="24"/>
    </row>
    <row r="221" spans="1:40" ht="14.4" customHeight="1" x14ac:dyDescent="0.3">
      <c r="A221" s="137" t="s">
        <v>554</v>
      </c>
      <c r="B221" s="349" t="s">
        <v>204</v>
      </c>
      <c r="C221" s="27"/>
      <c r="D221" s="28">
        <v>0</v>
      </c>
      <c r="E221" s="52" t="s">
        <v>15</v>
      </c>
      <c r="F221" s="52" t="s">
        <v>43</v>
      </c>
      <c r="G221" s="52" t="s">
        <v>36</v>
      </c>
      <c r="H221" s="52" t="s">
        <v>19</v>
      </c>
      <c r="I221" s="52" t="s">
        <v>65</v>
      </c>
      <c r="J221" s="52" t="s">
        <v>28</v>
      </c>
      <c r="K221" s="52" t="s">
        <v>430</v>
      </c>
      <c r="L221" s="35">
        <f>L222+L223+L224+L225+L227+L226+L228+L229</f>
        <v>0</v>
      </c>
      <c r="M221" s="37"/>
      <c r="N221" s="207"/>
      <c r="O221" s="196"/>
      <c r="R221" s="465"/>
      <c r="S221" s="211"/>
      <c r="T221" s="211"/>
      <c r="U221" s="211"/>
      <c r="V221" s="211"/>
      <c r="W221" s="211"/>
      <c r="X221" s="24"/>
      <c r="AI221" s="24"/>
      <c r="AJ221" s="24"/>
      <c r="AK221" s="24"/>
      <c r="AL221" s="24"/>
      <c r="AM221" s="24"/>
      <c r="AN221" s="24"/>
    </row>
    <row r="222" spans="1:40" ht="14.4" customHeight="1" x14ac:dyDescent="0.3">
      <c r="A222" s="139"/>
      <c r="B222" s="140" t="s">
        <v>117</v>
      </c>
      <c r="C222" s="53">
        <v>26</v>
      </c>
      <c r="D222" s="466">
        <v>71</v>
      </c>
      <c r="E222" s="343"/>
      <c r="F222" s="343"/>
      <c r="G222" s="343"/>
      <c r="H222" s="343"/>
      <c r="I222" s="343"/>
      <c r="J222" s="343"/>
      <c r="K222" s="343"/>
      <c r="L222" s="42">
        <f t="shared" ref="L222:L229" si="56">E222+F222+G222+H222+I222+J222+K222</f>
        <v>0</v>
      </c>
      <c r="M222" s="43">
        <f t="shared" ref="M222:M229" si="57">L222*D222</f>
        <v>0</v>
      </c>
      <c r="N222" s="200"/>
      <c r="O222" s="196"/>
      <c r="R222" s="465"/>
      <c r="S222" s="211"/>
      <c r="T222" s="211"/>
      <c r="U222" s="211"/>
      <c r="V222" s="211"/>
      <c r="W222" s="211"/>
      <c r="X222" s="24"/>
      <c r="AI222" s="24"/>
      <c r="AJ222" s="24"/>
      <c r="AK222" s="24"/>
      <c r="AL222" s="24"/>
      <c r="AM222" s="24"/>
      <c r="AN222" s="24"/>
    </row>
    <row r="223" spans="1:40" ht="14.4" customHeight="1" x14ac:dyDescent="0.3">
      <c r="A223" s="139"/>
      <c r="B223" s="140"/>
      <c r="C223" s="53">
        <v>28</v>
      </c>
      <c r="D223" s="466">
        <v>71</v>
      </c>
      <c r="E223" s="343"/>
      <c r="F223" s="343"/>
      <c r="G223" s="343"/>
      <c r="H223" s="343"/>
      <c r="I223" s="343"/>
      <c r="J223" s="343"/>
      <c r="K223" s="343"/>
      <c r="L223" s="42">
        <f t="shared" si="56"/>
        <v>0</v>
      </c>
      <c r="M223" s="43">
        <f t="shared" si="57"/>
        <v>0</v>
      </c>
      <c r="N223" s="200"/>
      <c r="O223" s="196"/>
      <c r="R223" s="465"/>
      <c r="S223" s="211"/>
      <c r="T223" s="211"/>
      <c r="U223" s="211"/>
      <c r="V223" s="211"/>
      <c r="W223" s="211"/>
      <c r="X223" s="24"/>
      <c r="AI223" s="24"/>
      <c r="AJ223" s="24"/>
      <c r="AK223" s="24"/>
      <c r="AL223" s="24"/>
      <c r="AM223" s="24"/>
      <c r="AN223" s="24"/>
    </row>
    <row r="224" spans="1:40" ht="14.4" customHeight="1" x14ac:dyDescent="0.3">
      <c r="A224" s="139"/>
      <c r="B224" s="140"/>
      <c r="C224" s="53">
        <v>30</v>
      </c>
      <c r="D224" s="466">
        <v>82</v>
      </c>
      <c r="E224" s="343"/>
      <c r="F224" s="343"/>
      <c r="G224" s="343"/>
      <c r="H224" s="343"/>
      <c r="I224" s="343"/>
      <c r="J224" s="343"/>
      <c r="K224" s="343"/>
      <c r="L224" s="42">
        <f t="shared" si="56"/>
        <v>0</v>
      </c>
      <c r="M224" s="43">
        <f t="shared" si="57"/>
        <v>0</v>
      </c>
      <c r="N224" s="200"/>
      <c r="O224" s="196"/>
      <c r="R224" s="465"/>
      <c r="S224" s="211"/>
      <c r="T224" s="211"/>
      <c r="U224" s="211"/>
      <c r="V224" s="211"/>
      <c r="W224" s="211"/>
      <c r="X224" s="24"/>
      <c r="AI224" s="24"/>
      <c r="AJ224" s="24"/>
      <c r="AK224" s="24"/>
      <c r="AL224" s="24"/>
      <c r="AM224" s="24"/>
      <c r="AN224" s="24"/>
    </row>
    <row r="225" spans="1:40" ht="14.4" customHeight="1" x14ac:dyDescent="0.3">
      <c r="A225" s="139"/>
      <c r="B225" s="140"/>
      <c r="C225" s="53">
        <v>32</v>
      </c>
      <c r="D225" s="466">
        <v>82</v>
      </c>
      <c r="E225" s="343"/>
      <c r="F225" s="343"/>
      <c r="G225" s="343"/>
      <c r="H225" s="343"/>
      <c r="I225" s="343"/>
      <c r="J225" s="343"/>
      <c r="K225" s="343"/>
      <c r="L225" s="42">
        <f t="shared" si="56"/>
        <v>0</v>
      </c>
      <c r="M225" s="43">
        <f t="shared" si="57"/>
        <v>0</v>
      </c>
      <c r="N225" s="200"/>
      <c r="O225" s="196"/>
      <c r="R225" s="465"/>
      <c r="S225" s="211"/>
      <c r="T225" s="211"/>
      <c r="U225" s="211"/>
      <c r="V225" s="211"/>
      <c r="W225" s="211"/>
      <c r="X225" s="24"/>
      <c r="AI225" s="24"/>
      <c r="AJ225" s="24"/>
      <c r="AK225" s="24"/>
      <c r="AL225" s="24"/>
      <c r="AM225" s="24"/>
      <c r="AN225" s="24"/>
    </row>
    <row r="226" spans="1:40" ht="14.4" customHeight="1" x14ac:dyDescent="0.3">
      <c r="A226" s="139"/>
      <c r="B226" s="140"/>
      <c r="C226" s="53">
        <v>34</v>
      </c>
      <c r="D226" s="466">
        <v>90</v>
      </c>
      <c r="E226" s="343"/>
      <c r="F226" s="343"/>
      <c r="G226" s="343"/>
      <c r="H226" s="343"/>
      <c r="I226" s="343"/>
      <c r="J226" s="343"/>
      <c r="K226" s="343"/>
      <c r="L226" s="42">
        <f t="shared" si="56"/>
        <v>0</v>
      </c>
      <c r="M226" s="43">
        <f t="shared" si="57"/>
        <v>0</v>
      </c>
      <c r="N226" s="200"/>
      <c r="O226" s="196"/>
      <c r="R226" s="465"/>
      <c r="S226" s="211"/>
      <c r="T226" s="211"/>
      <c r="U226" s="211"/>
      <c r="V226" s="211"/>
      <c r="W226" s="211"/>
      <c r="X226" s="24"/>
      <c r="AI226" s="24"/>
      <c r="AJ226" s="24"/>
      <c r="AK226" s="24"/>
      <c r="AL226" s="24"/>
      <c r="AM226" s="24"/>
      <c r="AN226" s="24"/>
    </row>
    <row r="227" spans="1:40" ht="14.4" customHeight="1" x14ac:dyDescent="0.3">
      <c r="A227" s="139"/>
      <c r="B227" s="140"/>
      <c r="C227" s="53">
        <v>36</v>
      </c>
      <c r="D227" s="466">
        <v>100</v>
      </c>
      <c r="E227" s="343"/>
      <c r="F227" s="343"/>
      <c r="G227" s="343"/>
      <c r="H227" s="343"/>
      <c r="I227" s="343"/>
      <c r="J227" s="343"/>
      <c r="K227" s="343"/>
      <c r="L227" s="42">
        <f t="shared" si="56"/>
        <v>0</v>
      </c>
      <c r="M227" s="43">
        <f t="shared" si="57"/>
        <v>0</v>
      </c>
      <c r="N227" s="200"/>
      <c r="O227" s="196"/>
      <c r="R227" s="465"/>
      <c r="S227" s="211"/>
      <c r="T227" s="211"/>
      <c r="U227" s="211"/>
      <c r="V227" s="211"/>
      <c r="W227" s="211"/>
      <c r="X227" s="24"/>
      <c r="AI227" s="24"/>
      <c r="AJ227" s="24"/>
      <c r="AK227" s="24"/>
      <c r="AL227" s="24"/>
      <c r="AM227" s="24"/>
      <c r="AN227" s="24"/>
    </row>
    <row r="228" spans="1:40" ht="14.4" customHeight="1" x14ac:dyDescent="0.3">
      <c r="A228" s="139"/>
      <c r="B228" s="140"/>
      <c r="C228" s="53">
        <v>38</v>
      </c>
      <c r="D228" s="466">
        <v>100</v>
      </c>
      <c r="E228" s="343"/>
      <c r="F228" s="343"/>
      <c r="G228" s="343"/>
      <c r="H228" s="343"/>
      <c r="I228" s="343"/>
      <c r="J228" s="343"/>
      <c r="K228" s="343"/>
      <c r="L228" s="42">
        <f t="shared" si="56"/>
        <v>0</v>
      </c>
      <c r="M228" s="43">
        <f t="shared" si="57"/>
        <v>0</v>
      </c>
      <c r="N228" s="200"/>
      <c r="O228" s="196"/>
      <c r="R228" s="465"/>
      <c r="S228" s="211"/>
      <c r="T228" s="211"/>
      <c r="U228" s="211"/>
      <c r="V228" s="211"/>
      <c r="W228" s="211"/>
      <c r="X228" s="24"/>
      <c r="AI228" s="24"/>
      <c r="AJ228" s="24"/>
      <c r="AK228" s="24"/>
      <c r="AL228" s="24"/>
      <c r="AM228" s="24"/>
      <c r="AN228" s="24"/>
    </row>
    <row r="229" spans="1:40" ht="14.4" customHeight="1" thickBot="1" x14ac:dyDescent="0.35">
      <c r="A229" s="304"/>
      <c r="B229" s="140"/>
      <c r="C229" s="136">
        <v>40</v>
      </c>
      <c r="D229" s="466">
        <v>114</v>
      </c>
      <c r="E229" s="370"/>
      <c r="F229" s="370"/>
      <c r="G229" s="370"/>
      <c r="H229" s="370"/>
      <c r="I229" s="370"/>
      <c r="J229" s="370"/>
      <c r="K229" s="370"/>
      <c r="L229" s="110">
        <f t="shared" si="56"/>
        <v>0</v>
      </c>
      <c r="M229" s="111">
        <f t="shared" si="57"/>
        <v>0</v>
      </c>
      <c r="N229" s="371"/>
      <c r="O229" s="196"/>
      <c r="R229" s="465"/>
      <c r="S229" s="211"/>
      <c r="T229" s="211"/>
      <c r="U229" s="211"/>
      <c r="V229" s="211"/>
      <c r="W229" s="211"/>
      <c r="X229" s="24"/>
      <c r="AI229" s="24"/>
      <c r="AJ229" s="24"/>
      <c r="AK229" s="24"/>
      <c r="AL229" s="24"/>
      <c r="AM229" s="24"/>
      <c r="AN229" s="24"/>
    </row>
    <row r="230" spans="1:40" ht="14.4" customHeight="1" x14ac:dyDescent="0.3">
      <c r="A230" s="137" t="s">
        <v>356</v>
      </c>
      <c r="B230" s="349" t="s">
        <v>191</v>
      </c>
      <c r="C230" s="27"/>
      <c r="D230" s="28">
        <v>0</v>
      </c>
      <c r="E230" s="29" t="s">
        <v>15</v>
      </c>
      <c r="F230" s="52" t="s">
        <v>34</v>
      </c>
      <c r="G230" s="52" t="s">
        <v>120</v>
      </c>
      <c r="H230" s="75"/>
      <c r="I230" s="75"/>
      <c r="J230" s="75"/>
      <c r="K230" s="75"/>
      <c r="L230" s="35">
        <f>L231+L232+L233+L234+L236+L235+L237+L238</f>
        <v>0</v>
      </c>
      <c r="M230" s="37"/>
      <c r="N230" s="207"/>
      <c r="O230" s="196"/>
      <c r="R230" s="465"/>
      <c r="S230" s="211"/>
      <c r="T230" s="211"/>
      <c r="U230" s="211"/>
      <c r="V230" s="211"/>
      <c r="W230" s="211"/>
      <c r="X230" s="24"/>
      <c r="AI230" s="24"/>
      <c r="AJ230" s="24"/>
      <c r="AK230" s="24"/>
      <c r="AL230" s="24"/>
      <c r="AM230" s="24"/>
      <c r="AN230" s="24"/>
    </row>
    <row r="231" spans="1:40" ht="14.4" customHeight="1" x14ac:dyDescent="0.3">
      <c r="A231" s="139"/>
      <c r="B231" s="140"/>
      <c r="C231" s="53">
        <v>26</v>
      </c>
      <c r="D231" s="466">
        <v>74</v>
      </c>
      <c r="E231" s="343"/>
      <c r="F231" s="343"/>
      <c r="G231" s="343"/>
      <c r="H231" s="326"/>
      <c r="I231" s="326"/>
      <c r="J231" s="46"/>
      <c r="K231" s="46"/>
      <c r="L231" s="42">
        <f t="shared" ref="L231:L235" si="58">E231+F231+G231+H231+I231+J231+K231</f>
        <v>0</v>
      </c>
      <c r="M231" s="43">
        <f t="shared" ref="M231:M235" si="59">L231*D231</f>
        <v>0</v>
      </c>
      <c r="N231" s="200"/>
      <c r="O231" s="196"/>
      <c r="R231" s="465"/>
      <c r="S231" s="211"/>
      <c r="T231" s="211"/>
      <c r="U231" s="211"/>
      <c r="V231" s="211"/>
      <c r="W231" s="211"/>
      <c r="X231" s="24"/>
      <c r="AI231" s="24"/>
      <c r="AJ231" s="24"/>
      <c r="AK231" s="24"/>
      <c r="AL231" s="24"/>
      <c r="AM231" s="24"/>
      <c r="AN231" s="24"/>
    </row>
    <row r="232" spans="1:40" ht="14.4" customHeight="1" x14ac:dyDescent="0.3">
      <c r="A232" s="139"/>
      <c r="B232" s="140"/>
      <c r="C232" s="53">
        <v>28</v>
      </c>
      <c r="D232" s="466">
        <v>74</v>
      </c>
      <c r="E232" s="343"/>
      <c r="F232" s="343"/>
      <c r="G232" s="343"/>
      <c r="H232" s="326"/>
      <c r="I232" s="326"/>
      <c r="J232" s="46"/>
      <c r="K232" s="46"/>
      <c r="L232" s="42">
        <f t="shared" si="58"/>
        <v>0</v>
      </c>
      <c r="M232" s="43">
        <f t="shared" si="59"/>
        <v>0</v>
      </c>
      <c r="N232" s="200"/>
      <c r="O232" s="196"/>
      <c r="R232" s="465"/>
      <c r="S232" s="211"/>
      <c r="T232" s="211"/>
      <c r="U232" s="211"/>
      <c r="V232" s="211"/>
      <c r="W232" s="211"/>
      <c r="X232" s="24"/>
      <c r="AI232" s="24"/>
      <c r="AJ232" s="24"/>
      <c r="AK232" s="24"/>
      <c r="AL232" s="24"/>
      <c r="AM232" s="24"/>
      <c r="AN232" s="24"/>
    </row>
    <row r="233" spans="1:40" ht="14.4" customHeight="1" x14ac:dyDescent="0.3">
      <c r="A233" s="139"/>
      <c r="B233" s="140"/>
      <c r="C233" s="53">
        <v>30</v>
      </c>
      <c r="D233" s="466">
        <v>85</v>
      </c>
      <c r="E233" s="343"/>
      <c r="F233" s="343"/>
      <c r="G233" s="343"/>
      <c r="H233" s="326"/>
      <c r="I233" s="326"/>
      <c r="J233" s="46"/>
      <c r="K233" s="46"/>
      <c r="L233" s="42">
        <f t="shared" si="58"/>
        <v>0</v>
      </c>
      <c r="M233" s="43">
        <f t="shared" si="59"/>
        <v>0</v>
      </c>
      <c r="N233" s="200"/>
      <c r="O233" s="196"/>
      <c r="R233" s="465"/>
      <c r="S233" s="211"/>
      <c r="T233" s="211"/>
      <c r="U233" s="211"/>
      <c r="V233" s="211"/>
      <c r="W233" s="211"/>
      <c r="X233" s="24"/>
      <c r="AI233" s="24"/>
      <c r="AJ233" s="24"/>
      <c r="AK233" s="24"/>
      <c r="AL233" s="24"/>
      <c r="AM233" s="24"/>
      <c r="AN233" s="24"/>
    </row>
    <row r="234" spans="1:40" ht="14.4" customHeight="1" x14ac:dyDescent="0.3">
      <c r="A234" s="139"/>
      <c r="B234" s="140"/>
      <c r="C234" s="53">
        <v>32</v>
      </c>
      <c r="D234" s="466">
        <v>85</v>
      </c>
      <c r="E234" s="343"/>
      <c r="F234" s="343"/>
      <c r="G234" s="343"/>
      <c r="H234" s="326"/>
      <c r="I234" s="326"/>
      <c r="J234" s="46"/>
      <c r="K234" s="46"/>
      <c r="L234" s="42">
        <f t="shared" si="58"/>
        <v>0</v>
      </c>
      <c r="M234" s="43">
        <f t="shared" si="59"/>
        <v>0</v>
      </c>
      <c r="N234" s="200"/>
      <c r="O234" s="196"/>
      <c r="R234" s="465"/>
      <c r="S234" s="211"/>
      <c r="T234" s="211"/>
      <c r="U234" s="211"/>
      <c r="V234" s="211"/>
      <c r="W234" s="211"/>
      <c r="X234" s="24"/>
      <c r="AI234" s="24"/>
      <c r="AJ234" s="24"/>
      <c r="AK234" s="24"/>
      <c r="AL234" s="24"/>
      <c r="AM234" s="24"/>
      <c r="AN234" s="24"/>
    </row>
    <row r="235" spans="1:40" ht="14.4" customHeight="1" x14ac:dyDescent="0.3">
      <c r="A235" s="139"/>
      <c r="B235" s="140"/>
      <c r="C235" s="53">
        <v>34</v>
      </c>
      <c r="D235" s="466">
        <v>93</v>
      </c>
      <c r="E235" s="343"/>
      <c r="F235" s="343"/>
      <c r="G235" s="343"/>
      <c r="H235" s="326"/>
      <c r="I235" s="326"/>
      <c r="J235" s="46"/>
      <c r="K235" s="46"/>
      <c r="L235" s="42">
        <f t="shared" si="58"/>
        <v>0</v>
      </c>
      <c r="M235" s="43">
        <f t="shared" si="59"/>
        <v>0</v>
      </c>
      <c r="N235" s="200"/>
      <c r="O235" s="196"/>
      <c r="R235" s="465"/>
      <c r="S235" s="211"/>
      <c r="T235" s="211"/>
      <c r="U235" s="211"/>
      <c r="V235" s="211"/>
      <c r="W235" s="211"/>
      <c r="X235" s="24"/>
      <c r="AI235" s="24"/>
      <c r="AJ235" s="24"/>
      <c r="AK235" s="24"/>
      <c r="AL235" s="24"/>
      <c r="AM235" s="24"/>
      <c r="AN235" s="24"/>
    </row>
    <row r="236" spans="1:40" ht="14.4" customHeight="1" x14ac:dyDescent="0.3">
      <c r="A236" s="139"/>
      <c r="B236" s="140"/>
      <c r="C236" s="53">
        <v>36</v>
      </c>
      <c r="D236" s="466">
        <v>104</v>
      </c>
      <c r="E236" s="343"/>
      <c r="F236" s="343"/>
      <c r="G236" s="343"/>
      <c r="H236" s="333"/>
      <c r="I236" s="333"/>
      <c r="J236" s="46"/>
      <c r="K236" s="46"/>
      <c r="L236" s="42">
        <f t="shared" ref="L236:L238" si="60">E236+F236+G236+H236+I236+J236+K236</f>
        <v>0</v>
      </c>
      <c r="M236" s="43">
        <f t="shared" ref="M236:M238" si="61">L236*D236</f>
        <v>0</v>
      </c>
      <c r="N236" s="200"/>
      <c r="O236" s="196"/>
      <c r="R236" s="465"/>
      <c r="S236" s="211"/>
      <c r="T236" s="211"/>
      <c r="U236" s="211"/>
      <c r="V236" s="211"/>
      <c r="W236" s="211"/>
      <c r="X236" s="24"/>
      <c r="AI236" s="24"/>
      <c r="AJ236" s="24"/>
      <c r="AK236" s="24"/>
      <c r="AL236" s="24"/>
      <c r="AM236" s="24"/>
      <c r="AN236" s="24"/>
    </row>
    <row r="237" spans="1:40" ht="14.4" customHeight="1" x14ac:dyDescent="0.3">
      <c r="A237" s="216"/>
      <c r="B237" s="140"/>
      <c r="C237" s="53">
        <v>38</v>
      </c>
      <c r="D237" s="466">
        <v>104</v>
      </c>
      <c r="E237" s="343"/>
      <c r="F237" s="343"/>
      <c r="G237" s="343"/>
      <c r="H237" s="333"/>
      <c r="I237" s="333"/>
      <c r="J237" s="333"/>
      <c r="K237" s="333"/>
      <c r="L237" s="42">
        <f t="shared" si="60"/>
        <v>0</v>
      </c>
      <c r="M237" s="43">
        <f t="shared" si="61"/>
        <v>0</v>
      </c>
      <c r="N237" s="200"/>
      <c r="O237" s="196"/>
      <c r="R237" s="465"/>
      <c r="S237" s="211"/>
      <c r="T237" s="211"/>
      <c r="U237" s="211"/>
      <c r="V237" s="211"/>
      <c r="W237" s="211"/>
      <c r="X237" s="24"/>
      <c r="AI237" s="24"/>
      <c r="AJ237" s="24"/>
      <c r="AK237" s="24"/>
      <c r="AL237" s="24"/>
      <c r="AM237" s="24"/>
      <c r="AN237" s="24"/>
    </row>
    <row r="238" spans="1:40" ht="14.4" customHeight="1" thickBot="1" x14ac:dyDescent="0.35">
      <c r="A238" s="216" t="s">
        <v>363</v>
      </c>
      <c r="B238" s="140"/>
      <c r="C238" s="53">
        <v>40</v>
      </c>
      <c r="D238" s="466">
        <v>116</v>
      </c>
      <c r="E238" s="372"/>
      <c r="F238" s="372"/>
      <c r="G238" s="372"/>
      <c r="H238" s="373"/>
      <c r="I238" s="373"/>
      <c r="J238" s="373"/>
      <c r="K238" s="373"/>
      <c r="L238" s="42">
        <f t="shared" si="60"/>
        <v>0</v>
      </c>
      <c r="M238" s="43">
        <f t="shared" si="61"/>
        <v>0</v>
      </c>
      <c r="N238" s="199"/>
      <c r="O238" s="196"/>
      <c r="R238" s="465"/>
      <c r="S238" s="211"/>
      <c r="T238" s="211"/>
      <c r="U238" s="211"/>
      <c r="V238" s="211"/>
      <c r="W238" s="211"/>
      <c r="X238" s="24"/>
      <c r="AI238" s="24"/>
      <c r="AJ238" s="24"/>
      <c r="AK238" s="24"/>
      <c r="AL238" s="24"/>
      <c r="AM238" s="24"/>
      <c r="AN238" s="24"/>
    </row>
    <row r="239" spans="1:40" ht="14.4" customHeight="1" x14ac:dyDescent="0.3">
      <c r="A239" s="137" t="s">
        <v>357</v>
      </c>
      <c r="B239" s="349" t="s">
        <v>117</v>
      </c>
      <c r="C239" s="27"/>
      <c r="D239" s="28">
        <v>0</v>
      </c>
      <c r="E239" s="29" t="s">
        <v>15</v>
      </c>
      <c r="F239" s="52" t="s">
        <v>381</v>
      </c>
      <c r="G239" s="52" t="s">
        <v>382</v>
      </c>
      <c r="H239" s="52" t="s">
        <v>383</v>
      </c>
      <c r="I239" s="75"/>
      <c r="J239" s="75"/>
      <c r="K239" s="75"/>
      <c r="L239" s="35">
        <f>L240+L241+L242+L243+L245+L244+L246</f>
        <v>0</v>
      </c>
      <c r="M239" s="37"/>
      <c r="N239" s="207"/>
      <c r="O239" s="196"/>
      <c r="R239" s="465"/>
      <c r="S239" s="211"/>
      <c r="T239" s="211"/>
      <c r="U239" s="211"/>
      <c r="V239" s="211"/>
      <c r="W239" s="211"/>
      <c r="X239" s="24"/>
      <c r="AI239" s="24"/>
      <c r="AJ239" s="24"/>
      <c r="AK239" s="24"/>
      <c r="AL239" s="24"/>
      <c r="AM239" s="24"/>
      <c r="AN239" s="24"/>
    </row>
    <row r="240" spans="1:40" ht="14.4" customHeight="1" x14ac:dyDescent="0.3">
      <c r="A240" s="139"/>
      <c r="B240" s="140"/>
      <c r="C240" s="53">
        <v>26</v>
      </c>
      <c r="D240" s="466">
        <v>79</v>
      </c>
      <c r="E240" s="343"/>
      <c r="F240" s="326"/>
      <c r="G240" s="326"/>
      <c r="H240" s="326"/>
      <c r="I240" s="326"/>
      <c r="J240" s="333"/>
      <c r="K240" s="46"/>
      <c r="L240" s="42">
        <f t="shared" ref="L240:L246" si="62">E240+F240+G240+H240+I240+J240+K240</f>
        <v>0</v>
      </c>
      <c r="M240" s="43">
        <f t="shared" ref="M240:M246" si="63">L240*D240</f>
        <v>0</v>
      </c>
      <c r="N240" s="200"/>
      <c r="O240" s="196"/>
      <c r="R240" s="465"/>
      <c r="S240" s="211"/>
      <c r="T240" s="211"/>
      <c r="U240" s="211"/>
      <c r="V240" s="211"/>
      <c r="W240" s="211"/>
      <c r="X240" s="24"/>
      <c r="AI240" s="24"/>
      <c r="AJ240" s="24"/>
      <c r="AK240" s="24"/>
      <c r="AL240" s="24"/>
      <c r="AM240" s="24"/>
      <c r="AN240" s="24"/>
    </row>
    <row r="241" spans="1:40" ht="14.4" customHeight="1" x14ac:dyDescent="0.3">
      <c r="A241" s="139"/>
      <c r="B241" s="140"/>
      <c r="C241" s="53">
        <v>28</v>
      </c>
      <c r="D241" s="466">
        <v>79</v>
      </c>
      <c r="E241" s="343"/>
      <c r="F241" s="326"/>
      <c r="G241" s="326"/>
      <c r="H241" s="326"/>
      <c r="I241" s="326"/>
      <c r="J241" s="333"/>
      <c r="K241" s="46"/>
      <c r="L241" s="42">
        <f t="shared" si="62"/>
        <v>0</v>
      </c>
      <c r="M241" s="43">
        <f t="shared" si="63"/>
        <v>0</v>
      </c>
      <c r="N241" s="200"/>
      <c r="O241" s="196"/>
      <c r="R241" s="465"/>
      <c r="S241" s="211"/>
      <c r="T241" s="211"/>
      <c r="U241" s="211"/>
      <c r="V241" s="211"/>
      <c r="W241" s="211"/>
      <c r="X241" s="24"/>
      <c r="AI241" s="24"/>
      <c r="AJ241" s="24"/>
      <c r="AK241" s="24"/>
      <c r="AL241" s="24"/>
      <c r="AM241" s="24"/>
      <c r="AN241" s="24"/>
    </row>
    <row r="242" spans="1:40" ht="14.4" customHeight="1" x14ac:dyDescent="0.3">
      <c r="A242" s="139"/>
      <c r="B242" s="140"/>
      <c r="C242" s="53">
        <v>30</v>
      </c>
      <c r="D242" s="466">
        <v>90</v>
      </c>
      <c r="E242" s="343"/>
      <c r="F242" s="326"/>
      <c r="G242" s="326"/>
      <c r="H242" s="326"/>
      <c r="I242" s="326"/>
      <c r="J242" s="333"/>
      <c r="K242" s="46"/>
      <c r="L242" s="42">
        <f t="shared" si="62"/>
        <v>0</v>
      </c>
      <c r="M242" s="43">
        <f t="shared" si="63"/>
        <v>0</v>
      </c>
      <c r="N242" s="200"/>
      <c r="O242" s="196"/>
      <c r="R242" s="465"/>
      <c r="S242" s="211"/>
      <c r="T242" s="211"/>
      <c r="U242" s="211"/>
      <c r="V242" s="211"/>
      <c r="W242" s="211"/>
      <c r="X242" s="24"/>
      <c r="AI242" s="24"/>
      <c r="AJ242" s="24"/>
      <c r="AK242" s="24"/>
      <c r="AL242" s="24"/>
      <c r="AM242" s="24"/>
      <c r="AN242" s="24"/>
    </row>
    <row r="243" spans="1:40" ht="14.4" customHeight="1" x14ac:dyDescent="0.3">
      <c r="A243" s="139"/>
      <c r="B243" s="140"/>
      <c r="C243" s="53">
        <v>32</v>
      </c>
      <c r="D243" s="466">
        <v>90</v>
      </c>
      <c r="E243" s="343"/>
      <c r="F243" s="326"/>
      <c r="G243" s="326"/>
      <c r="H243" s="326"/>
      <c r="I243" s="326"/>
      <c r="J243" s="333"/>
      <c r="K243" s="46"/>
      <c r="L243" s="42">
        <f t="shared" si="62"/>
        <v>0</v>
      </c>
      <c r="M243" s="43">
        <f t="shared" si="63"/>
        <v>0</v>
      </c>
      <c r="N243" s="200"/>
      <c r="O243" s="196"/>
      <c r="R243" s="465"/>
      <c r="S243" s="211"/>
      <c r="T243" s="211"/>
      <c r="U243" s="211"/>
      <c r="V243" s="211"/>
      <c r="W243" s="211"/>
      <c r="X243" s="24"/>
      <c r="AI243" s="24"/>
      <c r="AJ243" s="24"/>
      <c r="AK243" s="24"/>
      <c r="AL243" s="24"/>
      <c r="AM243" s="24"/>
      <c r="AN243" s="24"/>
    </row>
    <row r="244" spans="1:40" ht="14.4" customHeight="1" x14ac:dyDescent="0.3">
      <c r="A244" s="139"/>
      <c r="B244" s="140"/>
      <c r="C244" s="53">
        <v>34</v>
      </c>
      <c r="D244" s="466">
        <v>100</v>
      </c>
      <c r="E244" s="343"/>
      <c r="F244" s="326"/>
      <c r="G244" s="326"/>
      <c r="H244" s="326"/>
      <c r="I244" s="326"/>
      <c r="J244" s="333"/>
      <c r="K244" s="46"/>
      <c r="L244" s="42">
        <f t="shared" si="62"/>
        <v>0</v>
      </c>
      <c r="M244" s="43">
        <f t="shared" si="63"/>
        <v>0</v>
      </c>
      <c r="N244" s="200"/>
      <c r="O244" s="196"/>
      <c r="R244" s="465"/>
      <c r="S244" s="211"/>
      <c r="T244" s="211"/>
      <c r="U244" s="211"/>
      <c r="V244" s="211"/>
      <c r="W244" s="211"/>
      <c r="X244" s="24"/>
      <c r="AI244" s="24"/>
      <c r="AJ244" s="24"/>
      <c r="AK244" s="24"/>
      <c r="AL244" s="24"/>
      <c r="AM244" s="24"/>
      <c r="AN244" s="24"/>
    </row>
    <row r="245" spans="1:40" ht="14.4" customHeight="1" x14ac:dyDescent="0.3">
      <c r="A245" s="139"/>
      <c r="B245" s="140"/>
      <c r="C245" s="53">
        <v>36</v>
      </c>
      <c r="D245" s="466">
        <v>112</v>
      </c>
      <c r="E245" s="343"/>
      <c r="F245" s="326"/>
      <c r="G245" s="326"/>
      <c r="H245" s="326"/>
      <c r="I245" s="326"/>
      <c r="J245" s="333"/>
      <c r="K245" s="46"/>
      <c r="L245" s="42">
        <f t="shared" si="62"/>
        <v>0</v>
      </c>
      <c r="M245" s="43">
        <f t="shared" si="63"/>
        <v>0</v>
      </c>
      <c r="N245" s="200"/>
      <c r="O245" s="196"/>
      <c r="R245" s="465"/>
      <c r="S245" s="211"/>
      <c r="T245" s="211"/>
      <c r="U245" s="211"/>
      <c r="V245" s="211"/>
      <c r="W245" s="211"/>
      <c r="X245" s="24"/>
      <c r="AI245" s="24"/>
      <c r="AJ245" s="24"/>
      <c r="AK245" s="24"/>
      <c r="AL245" s="24"/>
      <c r="AM245" s="24"/>
      <c r="AN245" s="24"/>
    </row>
    <row r="246" spans="1:40" ht="14.4" customHeight="1" thickBot="1" x14ac:dyDescent="0.35">
      <c r="A246" s="244"/>
      <c r="B246" s="208"/>
      <c r="C246" s="136">
        <v>38</v>
      </c>
      <c r="D246" s="466">
        <v>112</v>
      </c>
      <c r="E246" s="69"/>
      <c r="F246" s="335"/>
      <c r="G246" s="334"/>
      <c r="H246" s="335"/>
      <c r="I246" s="335"/>
      <c r="J246" s="69"/>
      <c r="K246" s="69"/>
      <c r="L246" s="110">
        <f t="shared" si="62"/>
        <v>0</v>
      </c>
      <c r="M246" s="111">
        <f t="shared" si="63"/>
        <v>0</v>
      </c>
      <c r="N246" s="209"/>
      <c r="O246" s="196"/>
      <c r="R246" s="465"/>
      <c r="S246" s="211"/>
      <c r="T246" s="211"/>
      <c r="U246" s="211"/>
      <c r="V246" s="211"/>
      <c r="W246" s="211"/>
      <c r="X246" s="24"/>
      <c r="AI246" s="24"/>
      <c r="AJ246" s="24"/>
      <c r="AK246" s="24"/>
      <c r="AL246" s="24"/>
      <c r="AM246" s="24"/>
      <c r="AN246" s="24"/>
    </row>
    <row r="247" spans="1:40" ht="14.4" customHeight="1" x14ac:dyDescent="0.3">
      <c r="A247" s="318" t="s">
        <v>384</v>
      </c>
      <c r="B247" s="349" t="s">
        <v>14</v>
      </c>
      <c r="C247" s="27"/>
      <c r="D247" s="28">
        <v>0</v>
      </c>
      <c r="E247" s="29" t="s">
        <v>15</v>
      </c>
      <c r="F247" s="52" t="s">
        <v>385</v>
      </c>
      <c r="G247" s="52" t="s">
        <v>386</v>
      </c>
      <c r="H247" s="52" t="s">
        <v>398</v>
      </c>
      <c r="I247" s="75"/>
      <c r="J247" s="75"/>
      <c r="K247" s="75"/>
      <c r="L247" s="35">
        <f>L248+L249+L250+L251+L253+L252+L254</f>
        <v>0</v>
      </c>
      <c r="M247" s="37"/>
      <c r="N247" s="207"/>
      <c r="O247" s="196"/>
      <c r="R247" s="465"/>
      <c r="S247" s="211"/>
      <c r="T247" s="211"/>
      <c r="U247" s="211"/>
      <c r="V247" s="211"/>
      <c r="W247" s="211"/>
      <c r="X247" s="24"/>
      <c r="AI247" s="24"/>
      <c r="AJ247" s="24"/>
      <c r="AK247" s="24"/>
      <c r="AL247" s="24"/>
      <c r="AM247" s="24"/>
      <c r="AN247" s="24"/>
    </row>
    <row r="248" spans="1:40" ht="14.4" customHeight="1" x14ac:dyDescent="0.3">
      <c r="A248" s="139"/>
      <c r="B248" s="140"/>
      <c r="C248" s="53">
        <v>26</v>
      </c>
      <c r="D248" s="466">
        <v>85</v>
      </c>
      <c r="E248" s="343"/>
      <c r="F248" s="326"/>
      <c r="G248" s="326"/>
      <c r="H248" s="326"/>
      <c r="I248" s="326"/>
      <c r="J248" s="333"/>
      <c r="K248" s="46"/>
      <c r="L248" s="42">
        <f t="shared" ref="L248:L254" si="64">E248+F248+G248+H248+I248+J248+K248</f>
        <v>0</v>
      </c>
      <c r="M248" s="43">
        <f t="shared" ref="M248:M254" si="65">L248*D248</f>
        <v>0</v>
      </c>
      <c r="N248" s="200"/>
      <c r="O248" s="196"/>
      <c r="R248" s="465"/>
      <c r="S248" s="211"/>
      <c r="T248" s="211"/>
      <c r="U248" s="211"/>
      <c r="V248" s="211"/>
      <c r="W248" s="211"/>
      <c r="X248" s="24"/>
    </row>
    <row r="249" spans="1:40" ht="14.4" customHeight="1" x14ac:dyDescent="0.3">
      <c r="A249" s="139"/>
      <c r="B249" s="140"/>
      <c r="C249" s="53">
        <v>28</v>
      </c>
      <c r="D249" s="466">
        <v>85</v>
      </c>
      <c r="E249" s="343"/>
      <c r="F249" s="326"/>
      <c r="G249" s="326"/>
      <c r="H249" s="326"/>
      <c r="I249" s="326"/>
      <c r="J249" s="333"/>
      <c r="K249" s="46"/>
      <c r="L249" s="42">
        <f t="shared" si="64"/>
        <v>0</v>
      </c>
      <c r="M249" s="43">
        <f t="shared" si="65"/>
        <v>0</v>
      </c>
      <c r="N249" s="200"/>
      <c r="O249" s="196"/>
      <c r="R249" s="465"/>
      <c r="S249" s="211"/>
      <c r="T249" s="211"/>
      <c r="U249" s="211"/>
      <c r="V249" s="211"/>
      <c r="W249" s="211"/>
      <c r="X249" s="24"/>
    </row>
    <row r="250" spans="1:40" ht="14.4" customHeight="1" x14ac:dyDescent="0.3">
      <c r="A250" s="139"/>
      <c r="B250" s="140"/>
      <c r="C250" s="53">
        <v>30</v>
      </c>
      <c r="D250" s="466">
        <v>85</v>
      </c>
      <c r="E250" s="343"/>
      <c r="F250" s="326"/>
      <c r="G250" s="326"/>
      <c r="H250" s="326"/>
      <c r="I250" s="326"/>
      <c r="J250" s="333"/>
      <c r="K250" s="46"/>
      <c r="L250" s="42">
        <f t="shared" si="64"/>
        <v>0</v>
      </c>
      <c r="M250" s="43">
        <f t="shared" si="65"/>
        <v>0</v>
      </c>
      <c r="N250" s="200"/>
      <c r="O250" s="196"/>
      <c r="R250" s="465"/>
      <c r="S250" s="211"/>
      <c r="T250" s="211"/>
      <c r="U250" s="211"/>
      <c r="V250" s="211"/>
      <c r="W250" s="211"/>
      <c r="X250" s="24"/>
    </row>
    <row r="251" spans="1:40" ht="14.4" customHeight="1" x14ac:dyDescent="0.3">
      <c r="A251" s="139"/>
      <c r="B251" s="140"/>
      <c r="C251" s="53">
        <v>32</v>
      </c>
      <c r="D251" s="466">
        <v>99</v>
      </c>
      <c r="E251" s="343"/>
      <c r="F251" s="326"/>
      <c r="G251" s="326"/>
      <c r="H251" s="326"/>
      <c r="I251" s="326"/>
      <c r="J251" s="333"/>
      <c r="K251" s="46"/>
      <c r="L251" s="42">
        <f t="shared" si="64"/>
        <v>0</v>
      </c>
      <c r="M251" s="43">
        <f t="shared" si="65"/>
        <v>0</v>
      </c>
      <c r="N251" s="200"/>
      <c r="O251" s="196"/>
      <c r="R251" s="465"/>
      <c r="S251" s="211"/>
      <c r="T251" s="211"/>
      <c r="U251" s="211"/>
      <c r="V251" s="211"/>
      <c r="W251" s="211"/>
      <c r="X251" s="24"/>
    </row>
    <row r="252" spans="1:40" ht="14.4" customHeight="1" x14ac:dyDescent="0.3">
      <c r="A252" s="139"/>
      <c r="B252" s="140"/>
      <c r="C252" s="53">
        <v>34</v>
      </c>
      <c r="D252" s="466">
        <v>104</v>
      </c>
      <c r="E252" s="343"/>
      <c r="F252" s="326"/>
      <c r="G252" s="326"/>
      <c r="H252" s="326"/>
      <c r="I252" s="326"/>
      <c r="J252" s="333"/>
      <c r="K252" s="46"/>
      <c r="L252" s="42">
        <f t="shared" si="64"/>
        <v>0</v>
      </c>
      <c r="M252" s="43">
        <f t="shared" si="65"/>
        <v>0</v>
      </c>
      <c r="N252" s="200"/>
      <c r="O252" s="196"/>
      <c r="R252" s="465"/>
      <c r="S252" s="211"/>
      <c r="T252" s="211"/>
      <c r="U252" s="211"/>
      <c r="V252" s="211"/>
      <c r="W252" s="211"/>
      <c r="X252" s="24"/>
    </row>
    <row r="253" spans="1:40" ht="14.4" customHeight="1" x14ac:dyDescent="0.3">
      <c r="A253" s="139"/>
      <c r="B253" s="140"/>
      <c r="C253" s="53">
        <v>36</v>
      </c>
      <c r="D253" s="466">
        <v>116</v>
      </c>
      <c r="E253" s="343"/>
      <c r="F253" s="326"/>
      <c r="G253" s="326"/>
      <c r="H253" s="326"/>
      <c r="I253" s="326"/>
      <c r="J253" s="333"/>
      <c r="K253" s="46"/>
      <c r="L253" s="42">
        <f t="shared" si="64"/>
        <v>0</v>
      </c>
      <c r="M253" s="43">
        <f t="shared" si="65"/>
        <v>0</v>
      </c>
      <c r="N253" s="200"/>
      <c r="O253" s="196"/>
      <c r="R253" s="465"/>
      <c r="S253" s="24"/>
      <c r="T253" s="24"/>
      <c r="U253" s="24"/>
      <c r="V253" s="24"/>
      <c r="W253" s="24"/>
      <c r="X253" s="24"/>
    </row>
    <row r="254" spans="1:40" ht="14.4" customHeight="1" thickBot="1" x14ac:dyDescent="0.35">
      <c r="A254" s="244"/>
      <c r="B254" s="208"/>
      <c r="C254" s="136">
        <v>38</v>
      </c>
      <c r="D254" s="466">
        <v>116</v>
      </c>
      <c r="E254" s="69"/>
      <c r="F254" s="335"/>
      <c r="G254" s="334"/>
      <c r="H254" s="335"/>
      <c r="I254" s="335"/>
      <c r="J254" s="69"/>
      <c r="K254" s="69"/>
      <c r="L254" s="110">
        <f t="shared" si="64"/>
        <v>0</v>
      </c>
      <c r="M254" s="111">
        <f t="shared" si="65"/>
        <v>0</v>
      </c>
      <c r="N254" s="209"/>
      <c r="O254" s="196"/>
      <c r="R254" s="465"/>
      <c r="S254" s="24"/>
      <c r="T254" s="24"/>
      <c r="U254" s="24"/>
      <c r="V254" s="24"/>
      <c r="W254" s="24"/>
      <c r="X254" s="24"/>
    </row>
    <row r="255" spans="1:40" ht="14.4" customHeight="1" x14ac:dyDescent="0.3">
      <c r="A255" s="318" t="s">
        <v>397</v>
      </c>
      <c r="B255" s="349" t="s">
        <v>38</v>
      </c>
      <c r="C255" s="27"/>
      <c r="D255" s="28">
        <v>0</v>
      </c>
      <c r="E255" s="29" t="s">
        <v>15</v>
      </c>
      <c r="F255" s="52" t="s">
        <v>385</v>
      </c>
      <c r="G255" s="52" t="s">
        <v>386</v>
      </c>
      <c r="H255" s="75"/>
      <c r="I255" s="75"/>
      <c r="J255" s="75"/>
      <c r="K255" s="75"/>
      <c r="L255" s="35">
        <f>L256+L257+L258+L259+L261+L260+L262</f>
        <v>0</v>
      </c>
      <c r="M255" s="37"/>
      <c r="N255" s="207"/>
      <c r="O255" s="196"/>
      <c r="R255" s="465"/>
    </row>
    <row r="256" spans="1:40" ht="14.4" customHeight="1" x14ac:dyDescent="0.3">
      <c r="A256" s="139"/>
      <c r="B256" s="140"/>
      <c r="C256" s="53">
        <v>26</v>
      </c>
      <c r="D256" s="466">
        <v>74</v>
      </c>
      <c r="E256" s="343"/>
      <c r="F256" s="326"/>
      <c r="G256" s="326"/>
      <c r="H256" s="326"/>
      <c r="I256" s="326"/>
      <c r="J256" s="333"/>
      <c r="K256" s="46"/>
      <c r="L256" s="42">
        <f t="shared" ref="L256:L262" si="66">E256+F256+G256+H256+I256+J256+K256</f>
        <v>0</v>
      </c>
      <c r="M256" s="43">
        <f t="shared" ref="M256:M262" si="67">L256*D256</f>
        <v>0</v>
      </c>
      <c r="N256" s="200"/>
      <c r="O256" s="196"/>
      <c r="R256" s="465"/>
    </row>
    <row r="257" spans="1:18" ht="14.4" customHeight="1" x14ac:dyDescent="0.3">
      <c r="A257" s="139"/>
      <c r="B257" s="140"/>
      <c r="C257" s="53">
        <v>28</v>
      </c>
      <c r="D257" s="466">
        <v>74</v>
      </c>
      <c r="E257" s="343"/>
      <c r="F257" s="326"/>
      <c r="G257" s="326"/>
      <c r="H257" s="326"/>
      <c r="I257" s="326"/>
      <c r="J257" s="333"/>
      <c r="K257" s="46"/>
      <c r="L257" s="42">
        <f t="shared" si="66"/>
        <v>0</v>
      </c>
      <c r="M257" s="43">
        <f t="shared" si="67"/>
        <v>0</v>
      </c>
      <c r="N257" s="200"/>
      <c r="O257" s="196"/>
      <c r="R257" s="465"/>
    </row>
    <row r="258" spans="1:18" ht="14.4" customHeight="1" x14ac:dyDescent="0.3">
      <c r="A258" s="139"/>
      <c r="B258" s="140"/>
      <c r="C258" s="53">
        <v>30</v>
      </c>
      <c r="D258" s="466">
        <v>87</v>
      </c>
      <c r="E258" s="343"/>
      <c r="F258" s="326"/>
      <c r="G258" s="326"/>
      <c r="H258" s="326"/>
      <c r="I258" s="326"/>
      <c r="J258" s="333"/>
      <c r="K258" s="46"/>
      <c r="L258" s="42">
        <f t="shared" si="66"/>
        <v>0</v>
      </c>
      <c r="M258" s="43">
        <f t="shared" si="67"/>
        <v>0</v>
      </c>
      <c r="N258" s="200"/>
      <c r="O258" s="196"/>
      <c r="R258" s="465"/>
    </row>
    <row r="259" spans="1:18" ht="14.4" customHeight="1" x14ac:dyDescent="0.3">
      <c r="A259" s="139"/>
      <c r="B259" s="140"/>
      <c r="C259" s="53">
        <v>32</v>
      </c>
      <c r="D259" s="466">
        <v>87</v>
      </c>
      <c r="E259" s="343"/>
      <c r="F259" s="326"/>
      <c r="G259" s="326"/>
      <c r="H259" s="326"/>
      <c r="I259" s="326"/>
      <c r="J259" s="333"/>
      <c r="K259" s="46"/>
      <c r="L259" s="42">
        <f t="shared" si="66"/>
        <v>0</v>
      </c>
      <c r="M259" s="43">
        <f t="shared" si="67"/>
        <v>0</v>
      </c>
      <c r="N259" s="200"/>
      <c r="O259" s="196"/>
      <c r="R259" s="465"/>
    </row>
    <row r="260" spans="1:18" ht="14.4" customHeight="1" x14ac:dyDescent="0.3">
      <c r="A260" s="139"/>
      <c r="B260" s="140"/>
      <c r="C260" s="53">
        <v>34</v>
      </c>
      <c r="D260" s="466">
        <v>98</v>
      </c>
      <c r="E260" s="343"/>
      <c r="F260" s="326"/>
      <c r="G260" s="326"/>
      <c r="H260" s="326"/>
      <c r="I260" s="326"/>
      <c r="J260" s="333"/>
      <c r="K260" s="46"/>
      <c r="L260" s="42">
        <f t="shared" si="66"/>
        <v>0</v>
      </c>
      <c r="M260" s="43">
        <f t="shared" si="67"/>
        <v>0</v>
      </c>
      <c r="N260" s="200"/>
      <c r="O260" s="196"/>
      <c r="R260" s="465"/>
    </row>
    <row r="261" spans="1:18" ht="14.4" customHeight="1" x14ac:dyDescent="0.3">
      <c r="A261" s="139"/>
      <c r="B261" s="140"/>
      <c r="C261" s="53">
        <v>36</v>
      </c>
      <c r="D261" s="466">
        <v>112</v>
      </c>
      <c r="E261" s="343"/>
      <c r="F261" s="326"/>
      <c r="G261" s="326"/>
      <c r="H261" s="326"/>
      <c r="I261" s="326"/>
      <c r="J261" s="333"/>
      <c r="K261" s="46"/>
      <c r="L261" s="42">
        <f t="shared" si="66"/>
        <v>0</v>
      </c>
      <c r="M261" s="43">
        <f t="shared" si="67"/>
        <v>0</v>
      </c>
      <c r="N261" s="200"/>
      <c r="O261" s="196"/>
      <c r="R261" s="465"/>
    </row>
    <row r="262" spans="1:18" ht="14.4" customHeight="1" thickBot="1" x14ac:dyDescent="0.35">
      <c r="A262" s="244"/>
      <c r="B262" s="69"/>
      <c r="C262" s="69"/>
      <c r="D262" s="69">
        <v>0</v>
      </c>
      <c r="E262" s="69"/>
      <c r="F262" s="335"/>
      <c r="G262" s="334"/>
      <c r="H262" s="335"/>
      <c r="I262" s="335"/>
      <c r="J262" s="69"/>
      <c r="K262" s="69"/>
      <c r="L262" s="110">
        <f t="shared" si="66"/>
        <v>0</v>
      </c>
      <c r="M262" s="111">
        <f t="shared" si="67"/>
        <v>0</v>
      </c>
      <c r="N262" s="209"/>
      <c r="O262" s="196"/>
      <c r="R262" s="465"/>
    </row>
    <row r="263" spans="1:18" ht="14.4" customHeight="1" x14ac:dyDescent="0.3">
      <c r="A263" s="231" t="s">
        <v>252</v>
      </c>
      <c r="B263" s="349" t="s">
        <v>38</v>
      </c>
      <c r="C263" s="27"/>
      <c r="D263" s="28">
        <v>0</v>
      </c>
      <c r="E263" s="52" t="s">
        <v>263</v>
      </c>
      <c r="F263" s="52" t="s">
        <v>259</v>
      </c>
      <c r="G263" s="52" t="s">
        <v>260</v>
      </c>
      <c r="H263" s="52" t="s">
        <v>261</v>
      </c>
      <c r="I263" s="75"/>
      <c r="J263" s="75"/>
      <c r="K263" s="75"/>
      <c r="L263" s="35">
        <f>L264+L265+L266+L267+L269+L268+L270</f>
        <v>0</v>
      </c>
      <c r="M263" s="37"/>
      <c r="N263" s="207"/>
      <c r="O263" s="196"/>
      <c r="R263" s="465"/>
    </row>
    <row r="264" spans="1:18" ht="14.4" customHeight="1" x14ac:dyDescent="0.3">
      <c r="A264" s="139"/>
      <c r="B264" s="140"/>
      <c r="C264" s="53">
        <v>32</v>
      </c>
      <c r="D264" s="466">
        <v>106</v>
      </c>
      <c r="E264" s="53"/>
      <c r="F264" s="53"/>
      <c r="G264" s="53"/>
      <c r="H264" s="53"/>
      <c r="I264" s="326"/>
      <c r="J264" s="46"/>
      <c r="K264" s="46"/>
      <c r="L264" s="42">
        <f t="shared" ref="L264:L270" si="68">E264+F264+G264+H264+I264+J264+K264</f>
        <v>0</v>
      </c>
      <c r="M264" s="43">
        <f t="shared" ref="M264:M270" si="69">L264*D264</f>
        <v>0</v>
      </c>
      <c r="N264" s="526">
        <v>-0.5</v>
      </c>
      <c r="O264" s="196"/>
      <c r="R264" s="465"/>
    </row>
    <row r="265" spans="1:18" ht="14.4" customHeight="1" x14ac:dyDescent="0.3">
      <c r="A265" s="139"/>
      <c r="B265" s="140"/>
      <c r="C265" s="53">
        <v>34</v>
      </c>
      <c r="D265" s="466">
        <v>106</v>
      </c>
      <c r="E265" s="53"/>
      <c r="F265" s="53"/>
      <c r="G265" s="53"/>
      <c r="H265" s="53"/>
      <c r="I265" s="326"/>
      <c r="J265" s="46"/>
      <c r="K265" s="46"/>
      <c r="L265" s="42">
        <f t="shared" si="68"/>
        <v>0</v>
      </c>
      <c r="M265" s="43">
        <f t="shared" si="69"/>
        <v>0</v>
      </c>
      <c r="N265" s="526">
        <v>-0.5</v>
      </c>
      <c r="O265" s="196"/>
      <c r="R265" s="465"/>
    </row>
    <row r="266" spans="1:18" ht="14.4" customHeight="1" x14ac:dyDescent="0.3">
      <c r="A266" s="139"/>
      <c r="B266" s="140"/>
      <c r="C266" s="53">
        <v>36</v>
      </c>
      <c r="D266" s="466">
        <v>120</v>
      </c>
      <c r="E266" s="53"/>
      <c r="F266" s="53"/>
      <c r="G266" s="53"/>
      <c r="H266" s="53"/>
      <c r="I266" s="326"/>
      <c r="J266" s="46"/>
      <c r="K266" s="46"/>
      <c r="L266" s="42">
        <f t="shared" si="68"/>
        <v>0</v>
      </c>
      <c r="M266" s="43">
        <f t="shared" si="69"/>
        <v>0</v>
      </c>
      <c r="N266" s="526">
        <v>-0.5</v>
      </c>
      <c r="O266" s="196"/>
      <c r="R266" s="465"/>
    </row>
    <row r="267" spans="1:18" ht="14.4" customHeight="1" x14ac:dyDescent="0.3">
      <c r="A267" s="139"/>
      <c r="B267" s="140"/>
      <c r="C267" s="53">
        <v>38</v>
      </c>
      <c r="D267" s="466">
        <v>120</v>
      </c>
      <c r="E267" s="53"/>
      <c r="F267" s="53"/>
      <c r="G267" s="53"/>
      <c r="H267" s="53"/>
      <c r="I267" s="326"/>
      <c r="J267" s="46"/>
      <c r="K267" s="46"/>
      <c r="L267" s="42">
        <f t="shared" si="68"/>
        <v>0</v>
      </c>
      <c r="M267" s="43">
        <f t="shared" si="69"/>
        <v>0</v>
      </c>
      <c r="N267" s="526">
        <v>-0.5</v>
      </c>
      <c r="O267" s="196"/>
      <c r="R267" s="465"/>
    </row>
    <row r="268" spans="1:18" ht="14.4" customHeight="1" x14ac:dyDescent="0.3">
      <c r="A268" s="139"/>
      <c r="B268" s="140"/>
      <c r="C268" s="53">
        <v>40</v>
      </c>
      <c r="D268" s="466">
        <v>132</v>
      </c>
      <c r="E268" s="53"/>
      <c r="F268" s="53"/>
      <c r="G268" s="53"/>
      <c r="H268" s="53"/>
      <c r="I268" s="326"/>
      <c r="J268" s="46"/>
      <c r="K268" s="46"/>
      <c r="L268" s="42">
        <f t="shared" si="68"/>
        <v>0</v>
      </c>
      <c r="M268" s="43">
        <f t="shared" si="69"/>
        <v>0</v>
      </c>
      <c r="N268" s="526">
        <v>-0.5</v>
      </c>
      <c r="O268" s="196"/>
      <c r="R268" s="465"/>
    </row>
    <row r="269" spans="1:18" ht="14.4" customHeight="1" x14ac:dyDescent="0.3">
      <c r="A269" s="139"/>
      <c r="B269" s="374"/>
      <c r="C269" s="326"/>
      <c r="D269" s="327">
        <v>0</v>
      </c>
      <c r="E269" s="326"/>
      <c r="F269" s="333"/>
      <c r="G269" s="326"/>
      <c r="H269" s="333"/>
      <c r="I269" s="333"/>
      <c r="J269" s="46"/>
      <c r="K269" s="46"/>
      <c r="L269" s="42">
        <f t="shared" si="68"/>
        <v>0</v>
      </c>
      <c r="M269" s="43">
        <f t="shared" si="69"/>
        <v>0</v>
      </c>
      <c r="N269" s="526">
        <v>-0.5</v>
      </c>
      <c r="O269" s="196"/>
      <c r="R269" s="465"/>
    </row>
    <row r="270" spans="1:18" ht="14.4" customHeight="1" thickBot="1" x14ac:dyDescent="0.35">
      <c r="A270" s="216" t="s">
        <v>262</v>
      </c>
      <c r="B270" s="141"/>
      <c r="C270" s="46"/>
      <c r="D270" s="47">
        <v>0</v>
      </c>
      <c r="E270" s="46"/>
      <c r="F270" s="46"/>
      <c r="G270" s="46"/>
      <c r="H270" s="46"/>
      <c r="I270" s="46"/>
      <c r="J270" s="46"/>
      <c r="K270" s="46"/>
      <c r="L270" s="42">
        <f t="shared" si="68"/>
        <v>0</v>
      </c>
      <c r="M270" s="43">
        <f t="shared" si="69"/>
        <v>0</v>
      </c>
      <c r="N270" s="220"/>
      <c r="O270" s="196"/>
      <c r="R270" s="465"/>
    </row>
    <row r="271" spans="1:18" ht="14.4" customHeight="1" x14ac:dyDescent="0.3">
      <c r="A271" s="137" t="s">
        <v>135</v>
      </c>
      <c r="B271" s="138" t="s">
        <v>38</v>
      </c>
      <c r="C271" s="250"/>
      <c r="D271" s="250">
        <v>0</v>
      </c>
      <c r="E271" s="29" t="s">
        <v>15</v>
      </c>
      <c r="F271" s="29" t="s">
        <v>124</v>
      </c>
      <c r="G271" s="144" t="s">
        <v>136</v>
      </c>
      <c r="H271" s="252"/>
      <c r="I271" s="252"/>
      <c r="J271" s="252"/>
      <c r="K271" s="252"/>
      <c r="L271" s="35">
        <f>L272+L273+L274+L275+L277+L276+L278+L279</f>
        <v>0</v>
      </c>
      <c r="M271" s="253"/>
      <c r="N271" s="207"/>
      <c r="O271" s="196"/>
      <c r="R271" s="465"/>
    </row>
    <row r="272" spans="1:18" ht="14.4" customHeight="1" x14ac:dyDescent="0.3">
      <c r="A272" s="248"/>
      <c r="B272" s="212"/>
      <c r="C272" s="245">
        <v>24</v>
      </c>
      <c r="D272" s="466">
        <v>29</v>
      </c>
      <c r="E272" s="245"/>
      <c r="F272" s="245"/>
      <c r="G272" s="245"/>
      <c r="H272" s="246"/>
      <c r="I272" s="246"/>
      <c r="J272" s="246"/>
      <c r="K272" s="246"/>
      <c r="L272" s="42">
        <f t="shared" ref="L272:L279" si="70">E272+F272+G272+H272+I272+J272+K272</f>
        <v>0</v>
      </c>
      <c r="M272" s="247">
        <f t="shared" ref="M272:M279" si="71">L272*D272</f>
        <v>0</v>
      </c>
      <c r="N272" s="200"/>
      <c r="O272" s="196"/>
      <c r="R272" s="465"/>
    </row>
    <row r="273" spans="1:18" ht="14.4" customHeight="1" x14ac:dyDescent="0.3">
      <c r="A273" s="248"/>
      <c r="B273" s="212"/>
      <c r="C273" s="245">
        <v>26</v>
      </c>
      <c r="D273" s="466">
        <v>29</v>
      </c>
      <c r="E273" s="245"/>
      <c r="F273" s="245"/>
      <c r="G273" s="245"/>
      <c r="H273" s="246"/>
      <c r="I273" s="246"/>
      <c r="J273" s="246"/>
      <c r="K273" s="246"/>
      <c r="L273" s="42">
        <f t="shared" si="70"/>
        <v>0</v>
      </c>
      <c r="M273" s="247">
        <f t="shared" si="71"/>
        <v>0</v>
      </c>
      <c r="N273" s="200"/>
      <c r="O273" s="196"/>
      <c r="R273" s="465"/>
    </row>
    <row r="274" spans="1:18" ht="14.4" customHeight="1" x14ac:dyDescent="0.3">
      <c r="A274" s="248"/>
      <c r="B274" s="212"/>
      <c r="C274" s="245">
        <v>28</v>
      </c>
      <c r="D274" s="466">
        <v>29</v>
      </c>
      <c r="E274" s="245"/>
      <c r="F274" s="245"/>
      <c r="G274" s="245"/>
      <c r="H274" s="246"/>
      <c r="I274" s="246"/>
      <c r="J274" s="246"/>
      <c r="K274" s="246"/>
      <c r="L274" s="42">
        <f t="shared" si="70"/>
        <v>0</v>
      </c>
      <c r="M274" s="247">
        <f t="shared" si="71"/>
        <v>0</v>
      </c>
      <c r="N274" s="200"/>
      <c r="O274" s="196"/>
      <c r="R274" s="465"/>
    </row>
    <row r="275" spans="1:18" ht="14.4" customHeight="1" x14ac:dyDescent="0.3">
      <c r="A275" s="248"/>
      <c r="B275" s="228"/>
      <c r="C275" s="245">
        <v>30</v>
      </c>
      <c r="D275" s="466">
        <v>29</v>
      </c>
      <c r="E275" s="245"/>
      <c r="F275" s="245"/>
      <c r="G275" s="245"/>
      <c r="H275" s="246"/>
      <c r="I275" s="246"/>
      <c r="J275" s="246"/>
      <c r="K275" s="246"/>
      <c r="L275" s="42">
        <f t="shared" si="70"/>
        <v>0</v>
      </c>
      <c r="M275" s="247">
        <f t="shared" si="71"/>
        <v>0</v>
      </c>
      <c r="N275" s="200"/>
      <c r="O275" s="196"/>
      <c r="R275" s="465"/>
    </row>
    <row r="276" spans="1:18" ht="14.4" customHeight="1" x14ac:dyDescent="0.3">
      <c r="A276" s="248"/>
      <c r="B276" s="228"/>
      <c r="C276" s="245">
        <v>32</v>
      </c>
      <c r="D276" s="466">
        <v>37</v>
      </c>
      <c r="E276" s="245"/>
      <c r="F276" s="245"/>
      <c r="G276" s="245"/>
      <c r="H276" s="246"/>
      <c r="I276" s="246"/>
      <c r="J276" s="246"/>
      <c r="K276" s="246"/>
      <c r="L276" s="42">
        <f t="shared" si="70"/>
        <v>0</v>
      </c>
      <c r="M276" s="247">
        <f t="shared" si="71"/>
        <v>0</v>
      </c>
      <c r="N276" s="200"/>
      <c r="O276" s="196"/>
      <c r="R276" s="465"/>
    </row>
    <row r="277" spans="1:18" ht="14.4" customHeight="1" x14ac:dyDescent="0.3">
      <c r="A277" s="248"/>
      <c r="B277" s="228"/>
      <c r="C277" s="245">
        <v>34</v>
      </c>
      <c r="D277" s="466">
        <v>37</v>
      </c>
      <c r="E277" s="245"/>
      <c r="F277" s="245"/>
      <c r="G277" s="245"/>
      <c r="H277" s="246"/>
      <c r="I277" s="246"/>
      <c r="J277" s="246"/>
      <c r="K277" s="246"/>
      <c r="L277" s="42">
        <f t="shared" si="70"/>
        <v>0</v>
      </c>
      <c r="M277" s="247">
        <f t="shared" si="71"/>
        <v>0</v>
      </c>
      <c r="N277" s="200"/>
      <c r="O277" s="196"/>
      <c r="R277" s="465"/>
    </row>
    <row r="278" spans="1:18" ht="14.4" customHeight="1" x14ac:dyDescent="0.3">
      <c r="A278" s="248"/>
      <c r="B278" s="212"/>
      <c r="C278" s="245">
        <v>36</v>
      </c>
      <c r="D278" s="466">
        <v>37</v>
      </c>
      <c r="E278" s="245"/>
      <c r="F278" s="245"/>
      <c r="G278" s="245"/>
      <c r="H278" s="246"/>
      <c r="I278" s="246"/>
      <c r="J278" s="246"/>
      <c r="K278" s="246"/>
      <c r="L278" s="42">
        <f t="shared" si="70"/>
        <v>0</v>
      </c>
      <c r="M278" s="247">
        <f t="shared" si="71"/>
        <v>0</v>
      </c>
      <c r="N278" s="200"/>
      <c r="O278" s="196"/>
      <c r="R278" s="465"/>
    </row>
    <row r="279" spans="1:18" ht="14.4" customHeight="1" thickBot="1" x14ac:dyDescent="0.35">
      <c r="A279" s="254"/>
      <c r="B279" s="255"/>
      <c r="C279" s="256">
        <v>38</v>
      </c>
      <c r="D279" s="466">
        <v>37</v>
      </c>
      <c r="E279" s="256"/>
      <c r="F279" s="256"/>
      <c r="G279" s="256"/>
      <c r="H279" s="257"/>
      <c r="I279" s="257"/>
      <c r="J279" s="257"/>
      <c r="K279" s="257"/>
      <c r="L279" s="110">
        <f t="shared" si="70"/>
        <v>0</v>
      </c>
      <c r="M279" s="258">
        <f t="shared" si="71"/>
        <v>0</v>
      </c>
      <c r="N279" s="209"/>
      <c r="O279" s="196"/>
      <c r="R279" s="465"/>
    </row>
    <row r="280" spans="1:18" ht="14.4" customHeight="1" x14ac:dyDescent="0.3">
      <c r="A280" s="139" t="s">
        <v>138</v>
      </c>
      <c r="B280" s="140" t="s">
        <v>117</v>
      </c>
      <c r="C280" s="40"/>
      <c r="D280" s="41">
        <v>0</v>
      </c>
      <c r="E280" s="78" t="s">
        <v>15</v>
      </c>
      <c r="F280" s="149" t="s">
        <v>34</v>
      </c>
      <c r="G280" s="149" t="s">
        <v>124</v>
      </c>
      <c r="H280" s="149" t="s">
        <v>139</v>
      </c>
      <c r="I280" s="75"/>
      <c r="J280" s="75"/>
      <c r="K280" s="75"/>
      <c r="L280" s="88">
        <f>L281+L282+L283+L284+L286+L285+L287+L288</f>
        <v>0</v>
      </c>
      <c r="M280" s="43"/>
      <c r="N280" s="200"/>
      <c r="O280" s="196"/>
      <c r="R280" s="465"/>
    </row>
    <row r="281" spans="1:18" ht="14.4" customHeight="1" x14ac:dyDescent="0.3">
      <c r="A281" s="139"/>
      <c r="B281" s="140"/>
      <c r="C281" s="40">
        <v>24</v>
      </c>
      <c r="D281" s="466">
        <v>33</v>
      </c>
      <c r="E281" s="40"/>
      <c r="F281" s="40"/>
      <c r="G281" s="40"/>
      <c r="H281" s="40"/>
      <c r="I281" s="46"/>
      <c r="J281" s="46"/>
      <c r="K281" s="46"/>
      <c r="L281" s="42">
        <f t="shared" ref="L281:L288" si="72">E281+F281+G281+H281+I281+J281+K281</f>
        <v>0</v>
      </c>
      <c r="M281" s="43">
        <f t="shared" ref="M281:M288" si="73">L281*D281</f>
        <v>0</v>
      </c>
      <c r="N281" s="200"/>
      <c r="O281" s="196"/>
      <c r="R281" s="465"/>
    </row>
    <row r="282" spans="1:18" ht="14.4" customHeight="1" x14ac:dyDescent="0.3">
      <c r="A282" s="139"/>
      <c r="B282" s="140"/>
      <c r="C282" s="40">
        <v>26</v>
      </c>
      <c r="D282" s="466">
        <v>33</v>
      </c>
      <c r="E282" s="40"/>
      <c r="F282" s="40"/>
      <c r="G282" s="40"/>
      <c r="H282" s="40"/>
      <c r="I282" s="46"/>
      <c r="J282" s="46"/>
      <c r="K282" s="46"/>
      <c r="L282" s="42">
        <f t="shared" si="72"/>
        <v>0</v>
      </c>
      <c r="M282" s="43">
        <f t="shared" si="73"/>
        <v>0</v>
      </c>
      <c r="N282" s="200"/>
      <c r="O282" s="196"/>
      <c r="R282" s="465"/>
    </row>
    <row r="283" spans="1:18" ht="14.4" customHeight="1" x14ac:dyDescent="0.3">
      <c r="A283" s="139"/>
      <c r="B283" s="140"/>
      <c r="C283" s="40">
        <v>28</v>
      </c>
      <c r="D283" s="466">
        <v>33</v>
      </c>
      <c r="E283" s="40"/>
      <c r="F283" s="40"/>
      <c r="G283" s="40"/>
      <c r="H283" s="40"/>
      <c r="I283" s="46"/>
      <c r="J283" s="46"/>
      <c r="K283" s="46"/>
      <c r="L283" s="42">
        <f t="shared" si="72"/>
        <v>0</v>
      </c>
      <c r="M283" s="43">
        <f t="shared" si="73"/>
        <v>0</v>
      </c>
      <c r="N283" s="200"/>
      <c r="O283" s="196"/>
      <c r="R283" s="465"/>
    </row>
    <row r="284" spans="1:18" ht="14.4" customHeight="1" x14ac:dyDescent="0.3">
      <c r="A284" s="139"/>
      <c r="B284" s="140"/>
      <c r="C284" s="40">
        <v>30</v>
      </c>
      <c r="D284" s="466">
        <v>33</v>
      </c>
      <c r="E284" s="40"/>
      <c r="F284" s="40"/>
      <c r="G284" s="40"/>
      <c r="H284" s="40"/>
      <c r="I284" s="46"/>
      <c r="J284" s="46"/>
      <c r="K284" s="46"/>
      <c r="L284" s="42">
        <f t="shared" si="72"/>
        <v>0</v>
      </c>
      <c r="M284" s="43">
        <f t="shared" si="73"/>
        <v>0</v>
      </c>
      <c r="N284" s="200"/>
      <c r="O284" s="196"/>
      <c r="R284" s="465"/>
    </row>
    <row r="285" spans="1:18" ht="14.4" customHeight="1" x14ac:dyDescent="0.3">
      <c r="A285" s="139"/>
      <c r="B285" s="140"/>
      <c r="C285" s="40">
        <v>32</v>
      </c>
      <c r="D285" s="466">
        <v>33</v>
      </c>
      <c r="E285" s="40"/>
      <c r="F285" s="40"/>
      <c r="G285" s="40"/>
      <c r="H285" s="40"/>
      <c r="I285" s="46"/>
      <c r="J285" s="46"/>
      <c r="K285" s="46"/>
      <c r="L285" s="42">
        <f t="shared" si="72"/>
        <v>0</v>
      </c>
      <c r="M285" s="43">
        <f t="shared" si="73"/>
        <v>0</v>
      </c>
      <c r="N285" s="200"/>
      <c r="O285" s="196"/>
      <c r="R285" s="465"/>
    </row>
    <row r="286" spans="1:18" ht="14.4" customHeight="1" x14ac:dyDescent="0.3">
      <c r="A286" s="139"/>
      <c r="B286" s="140"/>
      <c r="C286" s="40">
        <v>34</v>
      </c>
      <c r="D286" s="466">
        <v>43</v>
      </c>
      <c r="E286" s="40"/>
      <c r="F286" s="40"/>
      <c r="G286" s="40"/>
      <c r="H286" s="40"/>
      <c r="I286" s="46"/>
      <c r="J286" s="46"/>
      <c r="K286" s="46"/>
      <c r="L286" s="42">
        <f t="shared" si="72"/>
        <v>0</v>
      </c>
      <c r="M286" s="43">
        <f t="shared" si="73"/>
        <v>0</v>
      </c>
      <c r="N286" s="200"/>
      <c r="O286" s="196"/>
      <c r="R286" s="465"/>
    </row>
    <row r="287" spans="1:18" ht="14.4" customHeight="1" x14ac:dyDescent="0.3">
      <c r="A287" s="139"/>
      <c r="B287" s="140"/>
      <c r="C287" s="40">
        <v>36</v>
      </c>
      <c r="D287" s="466">
        <v>43</v>
      </c>
      <c r="E287" s="40"/>
      <c r="F287" s="40"/>
      <c r="G287" s="40"/>
      <c r="H287" s="40"/>
      <c r="I287" s="46"/>
      <c r="J287" s="46"/>
      <c r="K287" s="46"/>
      <c r="L287" s="42">
        <f t="shared" si="72"/>
        <v>0</v>
      </c>
      <c r="M287" s="43">
        <f t="shared" si="73"/>
        <v>0</v>
      </c>
      <c r="N287" s="200"/>
      <c r="O287" s="196"/>
      <c r="R287" s="465"/>
    </row>
    <row r="288" spans="1:18" ht="14.4" customHeight="1" x14ac:dyDescent="0.3">
      <c r="A288" s="139"/>
      <c r="B288" s="140"/>
      <c r="C288" s="40">
        <v>38</v>
      </c>
      <c r="D288" s="466">
        <v>43</v>
      </c>
      <c r="E288" s="40"/>
      <c r="F288" s="40"/>
      <c r="G288" s="40"/>
      <c r="H288" s="40"/>
      <c r="I288" s="46"/>
      <c r="J288" s="46"/>
      <c r="K288" s="46"/>
      <c r="L288" s="42">
        <f t="shared" si="72"/>
        <v>0</v>
      </c>
      <c r="M288" s="43">
        <f t="shared" si="73"/>
        <v>0</v>
      </c>
      <c r="N288" s="200"/>
      <c r="O288" s="196"/>
      <c r="R288" s="465"/>
    </row>
    <row r="289" spans="1:18" ht="14.4" customHeight="1" thickBot="1" x14ac:dyDescent="0.35">
      <c r="A289" s="142"/>
      <c r="B289" s="143"/>
      <c r="C289" s="69"/>
      <c r="D289" s="70"/>
      <c r="E289" s="69"/>
      <c r="F289" s="69"/>
      <c r="G289" s="69"/>
      <c r="H289" s="69"/>
      <c r="I289" s="69"/>
      <c r="J289" s="69"/>
      <c r="K289" s="69"/>
      <c r="L289" s="71"/>
      <c r="M289" s="72"/>
      <c r="N289" s="214"/>
      <c r="O289" s="196"/>
      <c r="R289" s="465"/>
    </row>
    <row r="290" spans="1:18" ht="14.4" customHeight="1" x14ac:dyDescent="0.3">
      <c r="A290" s="139" t="s">
        <v>223</v>
      </c>
      <c r="B290" s="140" t="s">
        <v>117</v>
      </c>
      <c r="C290" s="40"/>
      <c r="D290" s="41">
        <v>0</v>
      </c>
      <c r="E290" s="149" t="s">
        <v>16</v>
      </c>
      <c r="F290" s="149" t="s">
        <v>112</v>
      </c>
      <c r="G290" s="75"/>
      <c r="H290" s="75"/>
      <c r="I290" s="75"/>
      <c r="J290" s="75"/>
      <c r="K290" s="75"/>
      <c r="L290" s="88" t="e">
        <f>L291+L292+L293+L294+L296+L295+L297+#REF!</f>
        <v>#REF!</v>
      </c>
      <c r="M290" s="43"/>
      <c r="N290" s="200"/>
      <c r="O290" s="196"/>
      <c r="R290" s="465"/>
    </row>
    <row r="291" spans="1:18" ht="14.4" customHeight="1" x14ac:dyDescent="0.3">
      <c r="A291" s="259"/>
      <c r="B291" s="260"/>
      <c r="C291" s="53">
        <v>26</v>
      </c>
      <c r="D291" s="466">
        <v>40</v>
      </c>
      <c r="E291" s="40"/>
      <c r="F291" s="53"/>
      <c r="G291" s="46"/>
      <c r="H291" s="46"/>
      <c r="I291" s="46"/>
      <c r="J291" s="46"/>
      <c r="K291" s="46"/>
      <c r="L291" s="42">
        <f t="shared" ref="L291:L297" si="74">E291+F291+G291+H291+I291+J291+K291</f>
        <v>0</v>
      </c>
      <c r="M291" s="43">
        <f t="shared" ref="M291:M297" si="75">L291*D291</f>
        <v>0</v>
      </c>
      <c r="N291" s="200"/>
      <c r="O291" s="196"/>
      <c r="R291" s="465"/>
    </row>
    <row r="292" spans="1:18" ht="14.4" customHeight="1" x14ac:dyDescent="0.3">
      <c r="A292" s="139"/>
      <c r="B292" s="140"/>
      <c r="C292" s="53">
        <v>28</v>
      </c>
      <c r="D292" s="466">
        <v>40</v>
      </c>
      <c r="E292" s="40"/>
      <c r="F292" s="53"/>
      <c r="G292" s="46"/>
      <c r="H292" s="46"/>
      <c r="I292" s="46"/>
      <c r="J292" s="46"/>
      <c r="K292" s="46"/>
      <c r="L292" s="42">
        <f t="shared" si="74"/>
        <v>0</v>
      </c>
      <c r="M292" s="43">
        <f t="shared" si="75"/>
        <v>0</v>
      </c>
      <c r="N292" s="200"/>
      <c r="O292" s="196"/>
      <c r="R292" s="465"/>
    </row>
    <row r="293" spans="1:18" ht="14.4" customHeight="1" x14ac:dyDescent="0.3">
      <c r="A293" s="139"/>
      <c r="B293" s="140"/>
      <c r="C293" s="53">
        <v>30</v>
      </c>
      <c r="D293" s="466">
        <v>40</v>
      </c>
      <c r="E293" s="40"/>
      <c r="F293" s="53"/>
      <c r="G293" s="46"/>
      <c r="H293" s="46"/>
      <c r="I293" s="46"/>
      <c r="J293" s="46"/>
      <c r="K293" s="46"/>
      <c r="L293" s="42">
        <f t="shared" si="74"/>
        <v>0</v>
      </c>
      <c r="M293" s="43">
        <f t="shared" si="75"/>
        <v>0</v>
      </c>
      <c r="N293" s="200"/>
      <c r="O293" s="196"/>
      <c r="R293" s="465"/>
    </row>
    <row r="294" spans="1:18" ht="14.4" customHeight="1" x14ac:dyDescent="0.3">
      <c r="A294" s="139"/>
      <c r="B294" s="140"/>
      <c r="C294" s="53">
        <v>32</v>
      </c>
      <c r="D294" s="466">
        <v>40</v>
      </c>
      <c r="E294" s="40"/>
      <c r="F294" s="53"/>
      <c r="G294" s="46"/>
      <c r="H294" s="46"/>
      <c r="I294" s="46"/>
      <c r="J294" s="46"/>
      <c r="K294" s="46"/>
      <c r="L294" s="42">
        <f t="shared" si="74"/>
        <v>0</v>
      </c>
      <c r="M294" s="43">
        <f t="shared" si="75"/>
        <v>0</v>
      </c>
      <c r="N294" s="200"/>
      <c r="O294" s="196"/>
      <c r="R294" s="465"/>
    </row>
    <row r="295" spans="1:18" ht="14.4" customHeight="1" x14ac:dyDescent="0.3">
      <c r="A295" s="139"/>
      <c r="B295" s="140"/>
      <c r="C295" s="53">
        <v>34</v>
      </c>
      <c r="D295" s="466">
        <v>46</v>
      </c>
      <c r="E295" s="40"/>
      <c r="F295" s="53"/>
      <c r="G295" s="46"/>
      <c r="H295" s="46"/>
      <c r="I295" s="46"/>
      <c r="J295" s="46"/>
      <c r="K295" s="46"/>
      <c r="L295" s="42">
        <f t="shared" si="74"/>
        <v>0</v>
      </c>
      <c r="M295" s="43">
        <f t="shared" si="75"/>
        <v>0</v>
      </c>
      <c r="N295" s="200"/>
      <c r="O295" s="196"/>
      <c r="R295" s="465"/>
    </row>
    <row r="296" spans="1:18" ht="14.4" customHeight="1" x14ac:dyDescent="0.3">
      <c r="A296" s="139"/>
      <c r="B296" s="140"/>
      <c r="C296" s="53">
        <v>36</v>
      </c>
      <c r="D296" s="466">
        <v>46</v>
      </c>
      <c r="E296" s="40"/>
      <c r="F296" s="53"/>
      <c r="G296" s="46"/>
      <c r="H296" s="46"/>
      <c r="I296" s="46"/>
      <c r="J296" s="46"/>
      <c r="K296" s="46"/>
      <c r="L296" s="42">
        <f t="shared" si="74"/>
        <v>0</v>
      </c>
      <c r="M296" s="43">
        <f t="shared" si="75"/>
        <v>0</v>
      </c>
      <c r="N296" s="200"/>
      <c r="O296" s="196"/>
      <c r="R296" s="465"/>
    </row>
    <row r="297" spans="1:18" ht="14.4" customHeight="1" x14ac:dyDescent="0.3">
      <c r="A297" s="139"/>
      <c r="B297" s="140"/>
      <c r="C297" s="53">
        <v>38</v>
      </c>
      <c r="D297" s="466">
        <v>46</v>
      </c>
      <c r="E297" s="40"/>
      <c r="F297" s="53"/>
      <c r="G297" s="46"/>
      <c r="H297" s="46"/>
      <c r="I297" s="46"/>
      <c r="J297" s="46"/>
      <c r="K297" s="46"/>
      <c r="L297" s="42">
        <f t="shared" si="74"/>
        <v>0</v>
      </c>
      <c r="M297" s="43">
        <f t="shared" si="75"/>
        <v>0</v>
      </c>
      <c r="N297" s="200"/>
      <c r="O297" s="196"/>
      <c r="R297" s="465"/>
    </row>
    <row r="298" spans="1:18" ht="14.4" customHeight="1" x14ac:dyDescent="0.3">
      <c r="A298" s="248"/>
      <c r="B298" s="212"/>
      <c r="C298" s="245">
        <v>36</v>
      </c>
      <c r="D298" s="466">
        <v>44</v>
      </c>
      <c r="E298" s="437"/>
      <c r="F298" s="437"/>
      <c r="G298" s="531"/>
      <c r="H298" s="531"/>
      <c r="I298" s="531"/>
      <c r="J298" s="531"/>
      <c r="K298" s="246"/>
      <c r="L298" s="42">
        <f t="shared" ref="L298:L299" si="76">E298+F298+G298+H298+I298+J298+K298</f>
        <v>0</v>
      </c>
      <c r="M298" s="247">
        <f t="shared" ref="M298:M299" si="77">L298*D298</f>
        <v>0</v>
      </c>
      <c r="N298" s="200"/>
      <c r="O298" s="196"/>
      <c r="R298" s="465"/>
    </row>
    <row r="299" spans="1:18" ht="14.4" customHeight="1" thickBot="1" x14ac:dyDescent="0.35">
      <c r="A299" s="254"/>
      <c r="B299" s="255"/>
      <c r="C299" s="256">
        <v>38</v>
      </c>
      <c r="D299" s="466">
        <v>44</v>
      </c>
      <c r="E299" s="438"/>
      <c r="F299" s="438"/>
      <c r="G299" s="532"/>
      <c r="H299" s="532"/>
      <c r="I299" s="532"/>
      <c r="J299" s="532"/>
      <c r="K299" s="257"/>
      <c r="L299" s="110">
        <f t="shared" si="76"/>
        <v>0</v>
      </c>
      <c r="M299" s="258">
        <f t="shared" si="77"/>
        <v>0</v>
      </c>
      <c r="N299" s="209"/>
      <c r="O299" s="196"/>
      <c r="R299" s="465"/>
    </row>
    <row r="300" spans="1:18" ht="14.4" customHeight="1" x14ac:dyDescent="0.3">
      <c r="A300" s="137" t="s">
        <v>302</v>
      </c>
      <c r="B300" s="138" t="s">
        <v>191</v>
      </c>
      <c r="C300" s="27"/>
      <c r="D300" s="28">
        <v>0</v>
      </c>
      <c r="E300" s="29" t="s">
        <v>34</v>
      </c>
      <c r="F300" s="75"/>
      <c r="G300" s="75"/>
      <c r="H300" s="75"/>
      <c r="I300" s="75"/>
      <c r="J300" s="75"/>
      <c r="K300" s="75"/>
      <c r="L300" s="35">
        <f>L301+L302+L303+L304+L306+L305+L307</f>
        <v>0</v>
      </c>
      <c r="M300" s="37"/>
      <c r="N300" s="207"/>
      <c r="O300" s="196"/>
      <c r="R300" s="465"/>
    </row>
    <row r="301" spans="1:18" ht="14.4" customHeight="1" x14ac:dyDescent="0.3">
      <c r="A301" s="139"/>
      <c r="B301" s="140"/>
      <c r="C301" s="53">
        <v>26</v>
      </c>
      <c r="D301" s="466">
        <v>33</v>
      </c>
      <c r="E301" s="343"/>
      <c r="F301" s="46"/>
      <c r="G301" s="46"/>
      <c r="H301" s="46"/>
      <c r="I301" s="46"/>
      <c r="J301" s="46"/>
      <c r="K301" s="46"/>
      <c r="L301" s="42">
        <f t="shared" ref="L301:L307" si="78">E301+F301+G301+H301+I301+J301+K301</f>
        <v>0</v>
      </c>
      <c r="M301" s="43">
        <f t="shared" ref="M301:M307" si="79">L301*D301</f>
        <v>0</v>
      </c>
      <c r="N301" s="200"/>
      <c r="O301" s="196"/>
      <c r="R301" s="465"/>
    </row>
    <row r="302" spans="1:18" ht="14.4" customHeight="1" x14ac:dyDescent="0.3">
      <c r="A302" s="139"/>
      <c r="B302" s="140"/>
      <c r="C302" s="53">
        <v>28</v>
      </c>
      <c r="D302" s="466">
        <v>33</v>
      </c>
      <c r="E302" s="343"/>
      <c r="F302" s="46"/>
      <c r="G302" s="46"/>
      <c r="H302" s="46"/>
      <c r="I302" s="46"/>
      <c r="J302" s="46"/>
      <c r="K302" s="46"/>
      <c r="L302" s="42">
        <f t="shared" si="78"/>
        <v>0</v>
      </c>
      <c r="M302" s="43">
        <f t="shared" si="79"/>
        <v>0</v>
      </c>
      <c r="N302" s="200"/>
      <c r="O302" s="196"/>
      <c r="R302" s="465"/>
    </row>
    <row r="303" spans="1:18" ht="14.4" customHeight="1" x14ac:dyDescent="0.3">
      <c r="A303" s="139"/>
      <c r="B303" s="140"/>
      <c r="C303" s="53">
        <v>30</v>
      </c>
      <c r="D303" s="466">
        <v>33</v>
      </c>
      <c r="E303" s="343"/>
      <c r="F303" s="46"/>
      <c r="G303" s="46"/>
      <c r="H303" s="46"/>
      <c r="I303" s="46"/>
      <c r="J303" s="46"/>
      <c r="K303" s="46"/>
      <c r="L303" s="42">
        <f t="shared" si="78"/>
        <v>0</v>
      </c>
      <c r="M303" s="43">
        <f t="shared" si="79"/>
        <v>0</v>
      </c>
      <c r="N303" s="200"/>
      <c r="O303" s="196"/>
      <c r="R303" s="465"/>
    </row>
    <row r="304" spans="1:18" ht="14.4" customHeight="1" x14ac:dyDescent="0.3">
      <c r="A304" s="139"/>
      <c r="B304" s="140"/>
      <c r="C304" s="53">
        <v>32</v>
      </c>
      <c r="D304" s="466">
        <v>33</v>
      </c>
      <c r="E304" s="343"/>
      <c r="F304" s="46"/>
      <c r="G304" s="46"/>
      <c r="H304" s="46"/>
      <c r="I304" s="46"/>
      <c r="J304" s="46"/>
      <c r="K304" s="46"/>
      <c r="L304" s="42">
        <f t="shared" si="78"/>
        <v>0</v>
      </c>
      <c r="M304" s="43">
        <f t="shared" si="79"/>
        <v>0</v>
      </c>
      <c r="N304" s="200"/>
      <c r="O304" s="196"/>
      <c r="R304" s="465"/>
    </row>
    <row r="305" spans="1:18" ht="14.4" customHeight="1" x14ac:dyDescent="0.3">
      <c r="A305" s="139"/>
      <c r="B305" s="140"/>
      <c r="C305" s="53">
        <v>34</v>
      </c>
      <c r="D305" s="466">
        <v>40</v>
      </c>
      <c r="E305" s="343"/>
      <c r="F305" s="46"/>
      <c r="G305" s="46"/>
      <c r="H305" s="46"/>
      <c r="I305" s="46"/>
      <c r="J305" s="46"/>
      <c r="K305" s="46"/>
      <c r="L305" s="42">
        <f t="shared" si="78"/>
        <v>0</v>
      </c>
      <c r="M305" s="43">
        <f t="shared" si="79"/>
        <v>0</v>
      </c>
      <c r="N305" s="200"/>
      <c r="O305" s="196"/>
      <c r="R305" s="465"/>
    </row>
    <row r="306" spans="1:18" ht="14.4" customHeight="1" x14ac:dyDescent="0.3">
      <c r="A306" s="139"/>
      <c r="B306" s="140"/>
      <c r="C306" s="53">
        <v>36</v>
      </c>
      <c r="D306" s="466">
        <v>40</v>
      </c>
      <c r="E306" s="343"/>
      <c r="F306" s="46"/>
      <c r="G306" s="46"/>
      <c r="H306" s="46"/>
      <c r="I306" s="46"/>
      <c r="J306" s="46"/>
      <c r="K306" s="46"/>
      <c r="L306" s="42">
        <f t="shared" si="78"/>
        <v>0</v>
      </c>
      <c r="M306" s="43">
        <f t="shared" si="79"/>
        <v>0</v>
      </c>
      <c r="N306" s="200"/>
      <c r="O306" s="196"/>
      <c r="R306" s="465"/>
    </row>
    <row r="307" spans="1:18" ht="14.4" customHeight="1" thickBot="1" x14ac:dyDescent="0.35">
      <c r="A307" s="142"/>
      <c r="B307" s="208"/>
      <c r="C307" s="136">
        <v>38</v>
      </c>
      <c r="D307" s="466">
        <v>40</v>
      </c>
      <c r="E307" s="347"/>
      <c r="F307" s="69"/>
      <c r="G307" s="69"/>
      <c r="H307" s="69"/>
      <c r="I307" s="69"/>
      <c r="J307" s="69"/>
      <c r="K307" s="69"/>
      <c r="L307" s="110">
        <f t="shared" si="78"/>
        <v>0</v>
      </c>
      <c r="M307" s="111">
        <f t="shared" si="79"/>
        <v>0</v>
      </c>
      <c r="N307" s="214"/>
      <c r="O307" s="196"/>
      <c r="R307" s="465"/>
    </row>
    <row r="308" spans="1:18" ht="14.4" customHeight="1" x14ac:dyDescent="0.3">
      <c r="A308" s="137" t="s">
        <v>535</v>
      </c>
      <c r="B308" s="138" t="s">
        <v>536</v>
      </c>
      <c r="C308" s="27"/>
      <c r="D308" s="28">
        <v>0</v>
      </c>
      <c r="E308" s="261" t="s">
        <v>15</v>
      </c>
      <c r="F308" s="261" t="s">
        <v>34</v>
      </c>
      <c r="G308" s="261" t="s">
        <v>175</v>
      </c>
      <c r="H308" s="75"/>
      <c r="I308" s="75"/>
      <c r="J308" s="75"/>
      <c r="K308" s="75"/>
      <c r="L308" s="35" t="e">
        <f>L309+L310+L311+L312+L314+L313+L315+L316</f>
        <v>#REF!</v>
      </c>
      <c r="M308" s="37"/>
      <c r="N308" s="207"/>
      <c r="O308" s="196"/>
      <c r="R308" s="465"/>
    </row>
    <row r="309" spans="1:18" ht="14.4" customHeight="1" x14ac:dyDescent="0.3">
      <c r="A309" s="139"/>
      <c r="B309" s="140"/>
      <c r="C309" s="40">
        <v>26</v>
      </c>
      <c r="D309" s="466">
        <v>40</v>
      </c>
      <c r="E309" s="40"/>
      <c r="F309" s="53"/>
      <c r="G309" s="53"/>
      <c r="H309" s="46"/>
      <c r="I309" s="46"/>
      <c r="J309" s="46"/>
      <c r="K309" s="46"/>
      <c r="L309" s="42">
        <f t="shared" ref="L309:L315" si="80">E309+F309+G309+H309+I309+J309+K309</f>
        <v>0</v>
      </c>
      <c r="M309" s="43">
        <f t="shared" ref="M309:M315" si="81">L309*D309</f>
        <v>0</v>
      </c>
      <c r="N309" s="200"/>
      <c r="O309" s="196"/>
      <c r="R309" s="465"/>
    </row>
    <row r="310" spans="1:18" ht="14.4" customHeight="1" x14ac:dyDescent="0.3">
      <c r="A310" s="139"/>
      <c r="B310" s="140"/>
      <c r="C310" s="40">
        <v>28</v>
      </c>
      <c r="D310" s="466">
        <v>40</v>
      </c>
      <c r="E310" s="40"/>
      <c r="F310" s="53"/>
      <c r="G310" s="53"/>
      <c r="H310" s="46"/>
      <c r="I310" s="46"/>
      <c r="J310" s="46"/>
      <c r="K310" s="46"/>
      <c r="L310" s="42">
        <f t="shared" si="80"/>
        <v>0</v>
      </c>
      <c r="M310" s="43">
        <f t="shared" si="81"/>
        <v>0</v>
      </c>
      <c r="N310" s="200"/>
      <c r="O310" s="196"/>
      <c r="R310" s="465"/>
    </row>
    <row r="311" spans="1:18" ht="14.4" customHeight="1" x14ac:dyDescent="0.3">
      <c r="A311" s="139"/>
      <c r="B311" s="140"/>
      <c r="C311" s="40">
        <v>30</v>
      </c>
      <c r="D311" s="466">
        <v>40</v>
      </c>
      <c r="E311" s="40"/>
      <c r="F311" s="53"/>
      <c r="G311" s="53"/>
      <c r="H311" s="46"/>
      <c r="I311" s="46"/>
      <c r="J311" s="46"/>
      <c r="K311" s="46"/>
      <c r="L311" s="42">
        <f t="shared" si="80"/>
        <v>0</v>
      </c>
      <c r="M311" s="43">
        <f t="shared" si="81"/>
        <v>0</v>
      </c>
      <c r="N311" s="200"/>
      <c r="O311" s="196"/>
      <c r="R311" s="465"/>
    </row>
    <row r="312" spans="1:18" ht="14.4" customHeight="1" x14ac:dyDescent="0.3">
      <c r="A312" s="139"/>
      <c r="B312" s="140"/>
      <c r="C312" s="40">
        <v>32</v>
      </c>
      <c r="D312" s="466">
        <v>40</v>
      </c>
      <c r="E312" s="40"/>
      <c r="F312" s="53"/>
      <c r="G312" s="53"/>
      <c r="H312" s="46"/>
      <c r="I312" s="46"/>
      <c r="J312" s="46"/>
      <c r="K312" s="46"/>
      <c r="L312" s="42">
        <f t="shared" si="80"/>
        <v>0</v>
      </c>
      <c r="M312" s="43">
        <f t="shared" si="81"/>
        <v>0</v>
      </c>
      <c r="N312" s="200"/>
      <c r="O312" s="196"/>
      <c r="R312" s="465"/>
    </row>
    <row r="313" spans="1:18" ht="14.4" customHeight="1" x14ac:dyDescent="0.3">
      <c r="A313" s="139"/>
      <c r="B313" s="140"/>
      <c r="C313" s="40">
        <v>34</v>
      </c>
      <c r="D313" s="466">
        <v>51</v>
      </c>
      <c r="E313" s="40"/>
      <c r="F313" s="53"/>
      <c r="G313" s="53"/>
      <c r="H313" s="46"/>
      <c r="I313" s="46"/>
      <c r="J313" s="46"/>
      <c r="K313" s="46"/>
      <c r="L313" s="42">
        <f t="shared" si="80"/>
        <v>0</v>
      </c>
      <c r="M313" s="43">
        <f t="shared" si="81"/>
        <v>0</v>
      </c>
      <c r="N313" s="200"/>
      <c r="O313" s="196"/>
      <c r="R313" s="465"/>
    </row>
    <row r="314" spans="1:18" ht="14.4" customHeight="1" x14ac:dyDescent="0.3">
      <c r="A314" s="139"/>
      <c r="B314" s="140"/>
      <c r="C314" s="40">
        <v>36</v>
      </c>
      <c r="D314" s="466">
        <v>51</v>
      </c>
      <c r="E314" s="40"/>
      <c r="F314" s="53"/>
      <c r="G314" s="53"/>
      <c r="H314" s="46"/>
      <c r="I314" s="46"/>
      <c r="J314" s="46"/>
      <c r="K314" s="46"/>
      <c r="L314" s="42">
        <f t="shared" si="80"/>
        <v>0</v>
      </c>
      <c r="M314" s="43">
        <f t="shared" si="81"/>
        <v>0</v>
      </c>
      <c r="N314" s="200"/>
      <c r="O314" s="196"/>
      <c r="R314" s="465"/>
    </row>
    <row r="315" spans="1:18" ht="14.4" customHeight="1" thickBot="1" x14ac:dyDescent="0.35">
      <c r="A315" s="139"/>
      <c r="B315" s="140"/>
      <c r="C315" s="40">
        <v>38</v>
      </c>
      <c r="D315" s="466">
        <v>51</v>
      </c>
      <c r="E315" s="40"/>
      <c r="F315" s="53"/>
      <c r="G315" s="53"/>
      <c r="H315" s="46"/>
      <c r="I315" s="46"/>
      <c r="J315" s="46"/>
      <c r="K315" s="46"/>
      <c r="L315" s="42">
        <f t="shared" si="80"/>
        <v>0</v>
      </c>
      <c r="M315" s="43">
        <f t="shared" si="81"/>
        <v>0</v>
      </c>
      <c r="N315" s="200"/>
      <c r="O315" s="196"/>
      <c r="R315" s="465"/>
    </row>
    <row r="316" spans="1:18" ht="14.4" customHeight="1" x14ac:dyDescent="0.3">
      <c r="A316" s="137" t="s">
        <v>537</v>
      </c>
      <c r="B316" s="138" t="s">
        <v>38</v>
      </c>
      <c r="C316" s="27"/>
      <c r="D316" s="28">
        <v>0</v>
      </c>
      <c r="E316" s="29" t="s">
        <v>15</v>
      </c>
      <c r="F316" s="29" t="s">
        <v>140</v>
      </c>
      <c r="G316" s="73" t="s">
        <v>141</v>
      </c>
      <c r="H316" s="59"/>
      <c r="I316" s="75"/>
      <c r="J316" s="75"/>
      <c r="K316" s="46"/>
      <c r="L316" s="88" t="e">
        <f>L317+L318+L319+L320+L322+L321+L323+#REF!</f>
        <v>#REF!</v>
      </c>
      <c r="M316" s="37"/>
      <c r="N316" s="207"/>
      <c r="O316" s="196"/>
      <c r="R316" s="465"/>
    </row>
    <row r="317" spans="1:18" ht="14.4" customHeight="1" x14ac:dyDescent="0.3">
      <c r="A317" s="139"/>
      <c r="B317" s="140"/>
      <c r="C317" s="40">
        <v>28</v>
      </c>
      <c r="D317" s="466">
        <v>43</v>
      </c>
      <c r="E317" s="40"/>
      <c r="F317" s="40"/>
      <c r="G317" s="40"/>
      <c r="H317" s="46"/>
      <c r="I317" s="46"/>
      <c r="J317" s="46"/>
      <c r="K317" s="46"/>
      <c r="L317" s="42">
        <f t="shared" ref="L317:L323" si="82">E317+F317+G317+H317+I317+J317+K317</f>
        <v>0</v>
      </c>
      <c r="M317" s="43">
        <f t="shared" ref="M317:M323" si="83">L317*D317</f>
        <v>0</v>
      </c>
      <c r="N317" s="200"/>
      <c r="O317" s="196"/>
      <c r="R317" s="465"/>
    </row>
    <row r="318" spans="1:18" ht="14.4" customHeight="1" x14ac:dyDescent="0.3">
      <c r="A318" s="139"/>
      <c r="B318" s="140"/>
      <c r="C318" s="40">
        <v>30</v>
      </c>
      <c r="D318" s="466">
        <v>43</v>
      </c>
      <c r="E318" s="40"/>
      <c r="F318" s="40"/>
      <c r="G318" s="40"/>
      <c r="H318" s="46"/>
      <c r="I318" s="46"/>
      <c r="J318" s="46"/>
      <c r="K318" s="46"/>
      <c r="L318" s="42">
        <f t="shared" si="82"/>
        <v>0</v>
      </c>
      <c r="M318" s="43">
        <f t="shared" si="83"/>
        <v>0</v>
      </c>
      <c r="N318" s="200"/>
      <c r="O318" s="196"/>
      <c r="R318" s="465"/>
    </row>
    <row r="319" spans="1:18" ht="14.4" customHeight="1" x14ac:dyDescent="0.3">
      <c r="A319" s="139"/>
      <c r="B319" s="140"/>
      <c r="C319" s="40">
        <v>32</v>
      </c>
      <c r="D319" s="466">
        <v>43</v>
      </c>
      <c r="E319" s="40"/>
      <c r="F319" s="40"/>
      <c r="G319" s="40"/>
      <c r="H319" s="46"/>
      <c r="I319" s="46"/>
      <c r="J319" s="46"/>
      <c r="K319" s="46"/>
      <c r="L319" s="42">
        <f t="shared" si="82"/>
        <v>0</v>
      </c>
      <c r="M319" s="43">
        <f t="shared" si="83"/>
        <v>0</v>
      </c>
      <c r="N319" s="200"/>
      <c r="O319" s="196"/>
      <c r="R319" s="465"/>
    </row>
    <row r="320" spans="1:18" ht="14.4" customHeight="1" x14ac:dyDescent="0.3">
      <c r="A320" s="139"/>
      <c r="B320" s="140"/>
      <c r="C320" s="40">
        <v>34</v>
      </c>
      <c r="D320" s="466">
        <v>51</v>
      </c>
      <c r="E320" s="40"/>
      <c r="F320" s="40"/>
      <c r="G320" s="40"/>
      <c r="H320" s="46"/>
      <c r="I320" s="46"/>
      <c r="J320" s="46"/>
      <c r="K320" s="46"/>
      <c r="L320" s="42">
        <f t="shared" si="82"/>
        <v>0</v>
      </c>
      <c r="M320" s="43">
        <f t="shared" si="83"/>
        <v>0</v>
      </c>
      <c r="N320" s="200"/>
      <c r="O320" s="196"/>
      <c r="R320" s="465"/>
    </row>
    <row r="321" spans="1:18" ht="14.4" customHeight="1" x14ac:dyDescent="0.3">
      <c r="A321" s="139"/>
      <c r="B321" s="140"/>
      <c r="C321" s="40">
        <v>36</v>
      </c>
      <c r="D321" s="466">
        <v>51</v>
      </c>
      <c r="E321" s="40"/>
      <c r="F321" s="40"/>
      <c r="G321" s="40"/>
      <c r="H321" s="46"/>
      <c r="I321" s="46"/>
      <c r="J321" s="46"/>
      <c r="K321" s="46"/>
      <c r="L321" s="42">
        <f t="shared" si="82"/>
        <v>0</v>
      </c>
      <c r="M321" s="43">
        <f t="shared" si="83"/>
        <v>0</v>
      </c>
      <c r="N321" s="200"/>
      <c r="O321" s="196"/>
      <c r="R321" s="465"/>
    </row>
    <row r="322" spans="1:18" ht="14.4" customHeight="1" x14ac:dyDescent="0.3">
      <c r="A322" s="139"/>
      <c r="B322" s="140"/>
      <c r="C322" s="40">
        <v>38</v>
      </c>
      <c r="D322" s="466">
        <v>51</v>
      </c>
      <c r="E322" s="40"/>
      <c r="F322" s="40"/>
      <c r="G322" s="40"/>
      <c r="H322" s="46"/>
      <c r="I322" s="46"/>
      <c r="J322" s="46"/>
      <c r="K322" s="46"/>
      <c r="L322" s="42">
        <f t="shared" si="82"/>
        <v>0</v>
      </c>
      <c r="M322" s="43">
        <f t="shared" si="83"/>
        <v>0</v>
      </c>
      <c r="N322" s="200"/>
      <c r="O322" s="196"/>
      <c r="R322" s="465"/>
    </row>
    <row r="323" spans="1:18" ht="14.4" customHeight="1" thickBot="1" x14ac:dyDescent="0.35">
      <c r="A323" s="139"/>
      <c r="B323" s="140"/>
      <c r="C323" s="40">
        <v>42</v>
      </c>
      <c r="D323" s="466">
        <v>60</v>
      </c>
      <c r="E323" s="40"/>
      <c r="F323" s="40"/>
      <c r="G323" s="40"/>
      <c r="H323" s="46"/>
      <c r="I323" s="46"/>
      <c r="J323" s="46"/>
      <c r="K323" s="46"/>
      <c r="L323" s="42">
        <f t="shared" si="82"/>
        <v>0</v>
      </c>
      <c r="M323" s="43">
        <f t="shared" si="83"/>
        <v>0</v>
      </c>
      <c r="N323" s="200"/>
      <c r="O323" s="196"/>
      <c r="R323" s="465"/>
    </row>
    <row r="324" spans="1:18" ht="14.4" customHeight="1" x14ac:dyDescent="0.3">
      <c r="A324" s="137" t="s">
        <v>538</v>
      </c>
      <c r="B324" s="138" t="s">
        <v>117</v>
      </c>
      <c r="C324" s="27"/>
      <c r="D324" s="28">
        <v>0</v>
      </c>
      <c r="E324" s="29" t="s">
        <v>15</v>
      </c>
      <c r="F324" s="75"/>
      <c r="G324" s="75"/>
      <c r="H324" s="75"/>
      <c r="I324" s="75"/>
      <c r="J324" s="75"/>
      <c r="K324" s="75"/>
      <c r="L324" s="35">
        <f>L325+L326+L327+L328+L330+L329+L331+L332</f>
        <v>0</v>
      </c>
      <c r="M324" s="37"/>
      <c r="N324" s="207"/>
      <c r="O324" s="196"/>
      <c r="R324" s="465"/>
    </row>
    <row r="325" spans="1:18" ht="14.4" customHeight="1" x14ac:dyDescent="0.3">
      <c r="A325" s="139"/>
      <c r="B325" s="140"/>
      <c r="C325" s="53">
        <v>28</v>
      </c>
      <c r="D325" s="466">
        <v>55</v>
      </c>
      <c r="E325" s="53"/>
      <c r="F325" s="46"/>
      <c r="G325" s="46"/>
      <c r="H325" s="46"/>
      <c r="I325" s="46"/>
      <c r="J325" s="46"/>
      <c r="K325" s="46"/>
      <c r="L325" s="42">
        <f t="shared" ref="L325:L332" si="84">E325+F325+G325+H325+I325+J325+K325</f>
        <v>0</v>
      </c>
      <c r="M325" s="43">
        <f t="shared" ref="M325:M332" si="85">L325*D325</f>
        <v>0</v>
      </c>
      <c r="N325" s="200"/>
      <c r="O325" s="196"/>
      <c r="R325" s="465"/>
    </row>
    <row r="326" spans="1:18" ht="14.4" customHeight="1" x14ac:dyDescent="0.3">
      <c r="A326" s="139"/>
      <c r="B326" s="140"/>
      <c r="C326" s="53">
        <v>30</v>
      </c>
      <c r="D326" s="466">
        <v>55</v>
      </c>
      <c r="E326" s="53"/>
      <c r="F326" s="46"/>
      <c r="G326" s="46"/>
      <c r="H326" s="46"/>
      <c r="I326" s="46"/>
      <c r="J326" s="46"/>
      <c r="K326" s="46"/>
      <c r="L326" s="42">
        <f t="shared" si="84"/>
        <v>0</v>
      </c>
      <c r="M326" s="43">
        <f t="shared" si="85"/>
        <v>0</v>
      </c>
      <c r="N326" s="200"/>
      <c r="O326" s="196"/>
      <c r="R326" s="465"/>
    </row>
    <row r="327" spans="1:18" ht="14.4" customHeight="1" x14ac:dyDescent="0.3">
      <c r="A327" s="139"/>
      <c r="B327" s="140"/>
      <c r="C327" s="53">
        <v>32</v>
      </c>
      <c r="D327" s="466">
        <v>55</v>
      </c>
      <c r="E327" s="53"/>
      <c r="F327" s="46"/>
      <c r="G327" s="46"/>
      <c r="H327" s="46"/>
      <c r="I327" s="46"/>
      <c r="J327" s="46"/>
      <c r="K327" s="46"/>
      <c r="L327" s="42">
        <f t="shared" si="84"/>
        <v>0</v>
      </c>
      <c r="M327" s="43">
        <f t="shared" si="85"/>
        <v>0</v>
      </c>
      <c r="N327" s="200"/>
      <c r="O327" s="196"/>
      <c r="R327" s="465"/>
    </row>
    <row r="328" spans="1:18" ht="14.4" customHeight="1" x14ac:dyDescent="0.3">
      <c r="A328" s="139"/>
      <c r="B328" s="140"/>
      <c r="C328" s="53">
        <v>34</v>
      </c>
      <c r="D328" s="466">
        <v>67</v>
      </c>
      <c r="E328" s="53"/>
      <c r="F328" s="46"/>
      <c r="G328" s="46"/>
      <c r="H328" s="46"/>
      <c r="I328" s="46"/>
      <c r="J328" s="46"/>
      <c r="K328" s="46"/>
      <c r="L328" s="42">
        <f t="shared" si="84"/>
        <v>0</v>
      </c>
      <c r="M328" s="43">
        <f t="shared" si="85"/>
        <v>0</v>
      </c>
      <c r="N328" s="200"/>
      <c r="O328" s="196"/>
      <c r="R328" s="465"/>
    </row>
    <row r="329" spans="1:18" ht="14.4" customHeight="1" x14ac:dyDescent="0.3">
      <c r="A329" s="139"/>
      <c r="B329" s="140"/>
      <c r="C329" s="53">
        <v>36</v>
      </c>
      <c r="D329" s="466">
        <v>67</v>
      </c>
      <c r="E329" s="53"/>
      <c r="F329" s="46"/>
      <c r="G329" s="46"/>
      <c r="H329" s="46"/>
      <c r="I329" s="46"/>
      <c r="J329" s="46"/>
      <c r="K329" s="46"/>
      <c r="L329" s="42">
        <f t="shared" si="84"/>
        <v>0</v>
      </c>
      <c r="M329" s="43">
        <f t="shared" si="85"/>
        <v>0</v>
      </c>
      <c r="N329" s="200"/>
      <c r="O329" s="196"/>
      <c r="R329" s="465"/>
    </row>
    <row r="330" spans="1:18" ht="14.4" customHeight="1" x14ac:dyDescent="0.3">
      <c r="A330" s="139"/>
      <c r="B330" s="140"/>
      <c r="C330" s="53">
        <v>38</v>
      </c>
      <c r="D330" s="466">
        <v>67</v>
      </c>
      <c r="E330" s="53"/>
      <c r="F330" s="46"/>
      <c r="G330" s="46"/>
      <c r="H330" s="46"/>
      <c r="I330" s="46"/>
      <c r="J330" s="46"/>
      <c r="K330" s="46"/>
      <c r="L330" s="42">
        <f t="shared" si="84"/>
        <v>0</v>
      </c>
      <c r="M330" s="43">
        <f t="shared" si="85"/>
        <v>0</v>
      </c>
      <c r="N330" s="200"/>
      <c r="O330" s="196"/>
      <c r="R330" s="465"/>
    </row>
    <row r="331" spans="1:18" ht="14.4" customHeight="1" x14ac:dyDescent="0.3">
      <c r="A331" s="139"/>
      <c r="B331" s="140"/>
      <c r="C331" s="53">
        <v>40</v>
      </c>
      <c r="D331" s="466">
        <v>79</v>
      </c>
      <c r="E331" s="53"/>
      <c r="F331" s="46"/>
      <c r="G331" s="46"/>
      <c r="H331" s="46"/>
      <c r="I331" s="46"/>
      <c r="J331" s="46"/>
      <c r="K331" s="46"/>
      <c r="L331" s="42">
        <f t="shared" si="84"/>
        <v>0</v>
      </c>
      <c r="M331" s="43">
        <f t="shared" si="85"/>
        <v>0</v>
      </c>
      <c r="N331" s="200"/>
      <c r="O331" s="196"/>
      <c r="R331" s="465"/>
    </row>
    <row r="332" spans="1:18" ht="14.4" customHeight="1" thickBot="1" x14ac:dyDescent="0.35">
      <c r="A332" s="142"/>
      <c r="B332" s="208"/>
      <c r="C332" s="136">
        <v>42</v>
      </c>
      <c r="D332" s="466">
        <v>79</v>
      </c>
      <c r="E332" s="136"/>
      <c r="F332" s="69"/>
      <c r="G332" s="69"/>
      <c r="H332" s="69"/>
      <c r="I332" s="69"/>
      <c r="J332" s="69"/>
      <c r="K332" s="69"/>
      <c r="L332" s="110">
        <f t="shared" si="84"/>
        <v>0</v>
      </c>
      <c r="M332" s="111">
        <f t="shared" si="85"/>
        <v>0</v>
      </c>
      <c r="N332" s="209"/>
      <c r="O332" s="196"/>
      <c r="R332" s="465"/>
    </row>
    <row r="333" spans="1:18" ht="14.4" customHeight="1" x14ac:dyDescent="0.3">
      <c r="A333" s="445" t="s">
        <v>540</v>
      </c>
      <c r="B333" s="212" t="s">
        <v>117</v>
      </c>
      <c r="C333" s="53"/>
      <c r="D333" s="242">
        <v>0</v>
      </c>
      <c r="E333" s="262" t="s">
        <v>15</v>
      </c>
      <c r="F333" s="262" t="s">
        <v>255</v>
      </c>
      <c r="G333" s="262" t="s">
        <v>49</v>
      </c>
      <c r="H333" s="262" t="s">
        <v>56</v>
      </c>
      <c r="I333" s="262" t="s">
        <v>422</v>
      </c>
      <c r="J333" s="75"/>
      <c r="K333" s="75"/>
      <c r="L333" s="88">
        <f>L334+L335+L336+L337+L339+L338</f>
        <v>0</v>
      </c>
      <c r="M333" s="43"/>
      <c r="N333" s="496"/>
      <c r="O333" s="196"/>
      <c r="R333" s="465"/>
    </row>
    <row r="334" spans="1:18" ht="14.4" customHeight="1" x14ac:dyDescent="0.3">
      <c r="A334" s="139"/>
      <c r="B334" s="140"/>
      <c r="C334" s="53">
        <v>26</v>
      </c>
      <c r="D334" s="466">
        <v>74</v>
      </c>
      <c r="E334" s="53"/>
      <c r="F334" s="53"/>
      <c r="G334" s="53"/>
      <c r="H334" s="53"/>
      <c r="I334" s="53"/>
      <c r="J334" s="326"/>
      <c r="K334" s="326"/>
      <c r="L334" s="42">
        <f t="shared" ref="L334:L339" si="86">E334+F334+G334+H334+I334+J334+K334</f>
        <v>0</v>
      </c>
      <c r="M334" s="43">
        <f t="shared" ref="M334:M339" si="87">L334*D334</f>
        <v>0</v>
      </c>
      <c r="N334" s="497"/>
      <c r="O334" s="196"/>
      <c r="R334" s="465"/>
    </row>
    <row r="335" spans="1:18" ht="14.4" customHeight="1" x14ac:dyDescent="0.3">
      <c r="A335" s="139"/>
      <c r="B335" s="140"/>
      <c r="C335" s="53">
        <v>28</v>
      </c>
      <c r="D335" s="466">
        <v>74</v>
      </c>
      <c r="E335" s="53"/>
      <c r="F335" s="53"/>
      <c r="G335" s="53"/>
      <c r="H335" s="53"/>
      <c r="I335" s="53"/>
      <c r="J335" s="326"/>
      <c r="K335" s="326"/>
      <c r="L335" s="42">
        <f t="shared" si="86"/>
        <v>0</v>
      </c>
      <c r="M335" s="43">
        <f t="shared" si="87"/>
        <v>0</v>
      </c>
      <c r="N335" s="497"/>
      <c r="O335" s="196"/>
      <c r="R335" s="465"/>
    </row>
    <row r="336" spans="1:18" ht="14.4" customHeight="1" x14ac:dyDescent="0.3">
      <c r="A336" s="139"/>
      <c r="B336" s="140"/>
      <c r="C336" s="53">
        <v>30</v>
      </c>
      <c r="D336" s="466">
        <v>86</v>
      </c>
      <c r="E336" s="53"/>
      <c r="F336" s="53"/>
      <c r="G336" s="53"/>
      <c r="H336" s="53"/>
      <c r="I336" s="53"/>
      <c r="J336" s="326"/>
      <c r="K336" s="326"/>
      <c r="L336" s="42">
        <f t="shared" si="86"/>
        <v>0</v>
      </c>
      <c r="M336" s="43">
        <f t="shared" si="87"/>
        <v>0</v>
      </c>
      <c r="N336" s="497"/>
      <c r="O336" s="196"/>
      <c r="R336" s="465"/>
    </row>
    <row r="337" spans="1:18" ht="14.4" customHeight="1" x14ac:dyDescent="0.3">
      <c r="A337" s="139"/>
      <c r="B337" s="140"/>
      <c r="C337" s="53">
        <v>32</v>
      </c>
      <c r="D337" s="466">
        <v>86</v>
      </c>
      <c r="E337" s="53"/>
      <c r="F337" s="53"/>
      <c r="G337" s="53"/>
      <c r="H337" s="53"/>
      <c r="I337" s="53"/>
      <c r="J337" s="326"/>
      <c r="K337" s="326"/>
      <c r="L337" s="42">
        <f t="shared" si="86"/>
        <v>0</v>
      </c>
      <c r="M337" s="43">
        <f t="shared" si="87"/>
        <v>0</v>
      </c>
      <c r="N337" s="497"/>
      <c r="O337" s="196"/>
      <c r="R337" s="465"/>
    </row>
    <row r="338" spans="1:18" ht="14.4" customHeight="1" x14ac:dyDescent="0.3">
      <c r="A338" s="139"/>
      <c r="B338" s="140"/>
      <c r="C338" s="53">
        <v>34</v>
      </c>
      <c r="D338" s="466">
        <v>89</v>
      </c>
      <c r="E338" s="53"/>
      <c r="F338" s="53"/>
      <c r="G338" s="53"/>
      <c r="H338" s="53"/>
      <c r="I338" s="53"/>
      <c r="J338" s="326"/>
      <c r="K338" s="326"/>
      <c r="L338" s="42">
        <f t="shared" si="86"/>
        <v>0</v>
      </c>
      <c r="M338" s="43">
        <f t="shared" si="87"/>
        <v>0</v>
      </c>
      <c r="N338" s="497"/>
      <c r="O338" s="196"/>
      <c r="R338" s="465"/>
    </row>
    <row r="339" spans="1:18" ht="14.4" customHeight="1" x14ac:dyDescent="0.3">
      <c r="A339" s="139"/>
      <c r="B339" s="140"/>
      <c r="C339" s="53">
        <v>36</v>
      </c>
      <c r="D339" s="466">
        <v>100</v>
      </c>
      <c r="E339" s="343"/>
      <c r="F339" s="343"/>
      <c r="G339" s="343"/>
      <c r="H339" s="343"/>
      <c r="I339" s="343"/>
      <c r="J339" s="326"/>
      <c r="K339" s="326"/>
      <c r="L339" s="42">
        <f t="shared" si="86"/>
        <v>0</v>
      </c>
      <c r="M339" s="43">
        <f t="shared" si="87"/>
        <v>0</v>
      </c>
      <c r="N339" s="497"/>
      <c r="O339" s="196"/>
      <c r="R339" s="465"/>
    </row>
    <row r="340" spans="1:18" ht="14.4" customHeight="1" thickBot="1" x14ac:dyDescent="0.35">
      <c r="A340" s="384" t="s">
        <v>423</v>
      </c>
      <c r="B340" s="141"/>
      <c r="C340" s="46"/>
      <c r="D340" s="47"/>
      <c r="E340" s="46"/>
      <c r="F340" s="46"/>
      <c r="G340" s="46"/>
      <c r="H340" s="46"/>
      <c r="I340" s="46"/>
      <c r="J340" s="46"/>
      <c r="K340" s="46"/>
      <c r="L340" s="48"/>
      <c r="M340" s="49"/>
      <c r="N340" s="497"/>
      <c r="O340" s="196"/>
      <c r="R340" s="465"/>
    </row>
    <row r="341" spans="1:18" ht="14.4" customHeight="1" x14ac:dyDescent="0.3">
      <c r="A341" s="137" t="s">
        <v>539</v>
      </c>
      <c r="B341" s="138" t="s">
        <v>117</v>
      </c>
      <c r="C341" s="27"/>
      <c r="D341" s="28">
        <v>0</v>
      </c>
      <c r="E341" s="446" t="s">
        <v>15</v>
      </c>
      <c r="F341" s="75"/>
      <c r="G341" s="75"/>
      <c r="H341" s="75"/>
      <c r="I341" s="75"/>
      <c r="J341" s="75"/>
      <c r="K341" s="75"/>
      <c r="L341" s="35">
        <f>L342+L343+L344+L345+L347+L346</f>
        <v>0</v>
      </c>
      <c r="M341" s="37"/>
      <c r="N341" s="533" t="s">
        <v>142</v>
      </c>
      <c r="O341" s="196"/>
      <c r="R341" s="465"/>
    </row>
    <row r="342" spans="1:18" ht="14.4" customHeight="1" x14ac:dyDescent="0.3">
      <c r="A342" s="139"/>
      <c r="B342" s="140"/>
      <c r="C342" s="53">
        <v>26</v>
      </c>
      <c r="D342" s="466">
        <v>78</v>
      </c>
      <c r="E342" s="53"/>
      <c r="F342" s="326"/>
      <c r="G342" s="326"/>
      <c r="H342" s="326"/>
      <c r="I342" s="326"/>
      <c r="J342" s="326"/>
      <c r="K342" s="326"/>
      <c r="L342" s="42">
        <f t="shared" ref="L342:L347" si="88">E342+F342+G342+H342+I342+J342+K342</f>
        <v>0</v>
      </c>
      <c r="M342" s="43">
        <f t="shared" ref="M342:M347" si="89">L342*D342</f>
        <v>0</v>
      </c>
      <c r="N342" s="497"/>
      <c r="O342" s="196"/>
      <c r="R342" s="465"/>
    </row>
    <row r="343" spans="1:18" ht="14.4" customHeight="1" x14ac:dyDescent="0.3">
      <c r="A343" s="139"/>
      <c r="B343" s="140"/>
      <c r="C343" s="53">
        <v>28</v>
      </c>
      <c r="D343" s="466">
        <v>78</v>
      </c>
      <c r="E343" s="53"/>
      <c r="F343" s="326"/>
      <c r="G343" s="326"/>
      <c r="H343" s="326"/>
      <c r="I343" s="326"/>
      <c r="J343" s="326"/>
      <c r="K343" s="326"/>
      <c r="L343" s="42">
        <f t="shared" si="88"/>
        <v>0</v>
      </c>
      <c r="M343" s="43">
        <f t="shared" si="89"/>
        <v>0</v>
      </c>
      <c r="N343" s="497"/>
      <c r="O343" s="196"/>
      <c r="R343" s="465"/>
    </row>
    <row r="344" spans="1:18" ht="14.4" customHeight="1" x14ac:dyDescent="0.3">
      <c r="A344" s="139"/>
      <c r="B344" s="140"/>
      <c r="C344" s="53">
        <v>30</v>
      </c>
      <c r="D344" s="466">
        <v>89</v>
      </c>
      <c r="E344" s="53"/>
      <c r="F344" s="326"/>
      <c r="G344" s="326"/>
      <c r="H344" s="326"/>
      <c r="I344" s="326"/>
      <c r="J344" s="326"/>
      <c r="K344" s="326"/>
      <c r="L344" s="42">
        <f t="shared" si="88"/>
        <v>0</v>
      </c>
      <c r="M344" s="43">
        <f t="shared" si="89"/>
        <v>0</v>
      </c>
      <c r="N344" s="497"/>
      <c r="O344" s="196"/>
      <c r="R344" s="465"/>
    </row>
    <row r="345" spans="1:18" ht="14.4" customHeight="1" x14ac:dyDescent="0.3">
      <c r="A345" s="139"/>
      <c r="B345" s="140"/>
      <c r="C345" s="53">
        <v>32</v>
      </c>
      <c r="D345" s="466">
        <v>89</v>
      </c>
      <c r="E345" s="53"/>
      <c r="F345" s="326"/>
      <c r="G345" s="326"/>
      <c r="H345" s="326"/>
      <c r="I345" s="326"/>
      <c r="J345" s="326"/>
      <c r="K345" s="326"/>
      <c r="L345" s="42">
        <f t="shared" si="88"/>
        <v>0</v>
      </c>
      <c r="M345" s="43">
        <f t="shared" si="89"/>
        <v>0</v>
      </c>
      <c r="N345" s="497"/>
      <c r="O345" s="196"/>
      <c r="R345" s="465"/>
    </row>
    <row r="346" spans="1:18" ht="14.4" customHeight="1" x14ac:dyDescent="0.3">
      <c r="A346" s="139"/>
      <c r="B346" s="140"/>
      <c r="C346" s="53">
        <v>34</v>
      </c>
      <c r="D346" s="466">
        <v>104</v>
      </c>
      <c r="E346" s="53"/>
      <c r="F346" s="326"/>
      <c r="G346" s="326"/>
      <c r="H346" s="326"/>
      <c r="I346" s="326"/>
      <c r="J346" s="326"/>
      <c r="K346" s="326"/>
      <c r="L346" s="42">
        <f t="shared" si="88"/>
        <v>0</v>
      </c>
      <c r="M346" s="43">
        <f t="shared" si="89"/>
        <v>0</v>
      </c>
      <c r="N346" s="497"/>
      <c r="O346" s="196"/>
      <c r="R346" s="465"/>
    </row>
    <row r="347" spans="1:18" ht="14.4" customHeight="1" x14ac:dyDescent="0.3">
      <c r="A347" s="139"/>
      <c r="B347" s="140"/>
      <c r="C347" s="53">
        <v>36</v>
      </c>
      <c r="D347" s="466">
        <v>115</v>
      </c>
      <c r="E347" s="343"/>
      <c r="F347" s="326"/>
      <c r="G347" s="326"/>
      <c r="H347" s="326"/>
      <c r="I347" s="326"/>
      <c r="J347" s="326"/>
      <c r="K347" s="326"/>
      <c r="L347" s="42">
        <f t="shared" si="88"/>
        <v>0</v>
      </c>
      <c r="M347" s="43">
        <f t="shared" si="89"/>
        <v>0</v>
      </c>
      <c r="N347" s="497"/>
      <c r="O347" s="196"/>
      <c r="R347" s="465"/>
    </row>
    <row r="348" spans="1:18" ht="14.4" customHeight="1" x14ac:dyDescent="0.3">
      <c r="A348" s="445" t="s">
        <v>387</v>
      </c>
      <c r="B348" s="212" t="s">
        <v>96</v>
      </c>
      <c r="C348" s="53"/>
      <c r="D348" s="242">
        <v>0</v>
      </c>
      <c r="E348" s="78" t="s">
        <v>15</v>
      </c>
      <c r="F348" s="46"/>
      <c r="G348" s="46"/>
      <c r="H348" s="46"/>
      <c r="I348" s="46"/>
      <c r="J348" s="46"/>
      <c r="K348" s="46"/>
      <c r="L348" s="88" t="e">
        <f>L349+L350+L351+L352+L354+L353+#REF!+#REF!</f>
        <v>#REF!</v>
      </c>
      <c r="M348" s="53"/>
      <c r="N348" s="497"/>
      <c r="O348" s="196"/>
      <c r="R348" s="465"/>
    </row>
    <row r="349" spans="1:18" ht="14.4" customHeight="1" x14ac:dyDescent="0.3">
      <c r="A349" s="139"/>
      <c r="B349" s="140"/>
      <c r="C349" s="53">
        <v>26</v>
      </c>
      <c r="D349" s="466">
        <v>98</v>
      </c>
      <c r="E349" s="343"/>
      <c r="F349" s="326"/>
      <c r="G349" s="326"/>
      <c r="H349" s="326"/>
      <c r="I349" s="326"/>
      <c r="J349" s="326"/>
      <c r="K349" s="326"/>
      <c r="L349" s="42">
        <f t="shared" ref="L349:L354" si="90">E349+F349+G349+H349+I349+J349+K349</f>
        <v>0</v>
      </c>
      <c r="M349" s="53">
        <f t="shared" ref="M349:M354" si="91">L349*D349</f>
        <v>0</v>
      </c>
      <c r="N349" s="497"/>
      <c r="O349" s="196"/>
      <c r="R349" s="465"/>
    </row>
    <row r="350" spans="1:18" ht="14.4" customHeight="1" x14ac:dyDescent="0.3">
      <c r="A350" s="139"/>
      <c r="B350" s="140"/>
      <c r="C350" s="53">
        <v>28</v>
      </c>
      <c r="D350" s="466">
        <v>98</v>
      </c>
      <c r="E350" s="343"/>
      <c r="F350" s="46"/>
      <c r="G350" s="46"/>
      <c r="H350" s="46"/>
      <c r="I350" s="46"/>
      <c r="J350" s="46"/>
      <c r="K350" s="326"/>
      <c r="L350" s="42">
        <f t="shared" si="90"/>
        <v>0</v>
      </c>
      <c r="M350" s="53">
        <f t="shared" si="91"/>
        <v>0</v>
      </c>
      <c r="N350" s="497"/>
      <c r="O350" s="196"/>
      <c r="R350" s="465"/>
    </row>
    <row r="351" spans="1:18" ht="14.4" customHeight="1" x14ac:dyDescent="0.3">
      <c r="A351" s="139"/>
      <c r="B351" s="140"/>
      <c r="C351" s="53">
        <v>30</v>
      </c>
      <c r="D351" s="466">
        <v>106</v>
      </c>
      <c r="E351" s="343"/>
      <c r="F351" s="326"/>
      <c r="G351" s="326"/>
      <c r="H351" s="326"/>
      <c r="I351" s="326"/>
      <c r="J351" s="326"/>
      <c r="K351" s="326"/>
      <c r="L351" s="42">
        <f t="shared" si="90"/>
        <v>0</v>
      </c>
      <c r="M351" s="53">
        <f t="shared" si="91"/>
        <v>0</v>
      </c>
      <c r="N351" s="497"/>
      <c r="O351" s="196"/>
      <c r="R351" s="465"/>
    </row>
    <row r="352" spans="1:18" ht="14.4" customHeight="1" x14ac:dyDescent="0.3">
      <c r="A352" s="139"/>
      <c r="B352" s="140"/>
      <c r="C352" s="53">
        <v>32</v>
      </c>
      <c r="D352" s="466">
        <v>106</v>
      </c>
      <c r="E352" s="343"/>
      <c r="F352" s="326"/>
      <c r="G352" s="326"/>
      <c r="H352" s="326"/>
      <c r="I352" s="326"/>
      <c r="J352" s="326"/>
      <c r="K352" s="326"/>
      <c r="L352" s="42">
        <f t="shared" si="90"/>
        <v>0</v>
      </c>
      <c r="M352" s="53">
        <f t="shared" si="91"/>
        <v>0</v>
      </c>
      <c r="N352" s="497"/>
      <c r="O352" s="196"/>
      <c r="R352" s="465"/>
    </row>
    <row r="353" spans="1:18" ht="14.4" customHeight="1" x14ac:dyDescent="0.3">
      <c r="A353" s="139"/>
      <c r="B353" s="140"/>
      <c r="C353" s="53">
        <v>34</v>
      </c>
      <c r="D353" s="466">
        <v>125</v>
      </c>
      <c r="E353" s="343"/>
      <c r="F353" s="326"/>
      <c r="G353" s="326"/>
      <c r="H353" s="326"/>
      <c r="I353" s="326"/>
      <c r="J353" s="326"/>
      <c r="K353" s="326"/>
      <c r="L353" s="42">
        <f t="shared" si="90"/>
        <v>0</v>
      </c>
      <c r="M353" s="53">
        <f t="shared" si="91"/>
        <v>0</v>
      </c>
      <c r="N353" s="497"/>
      <c r="O353" s="196"/>
      <c r="R353" s="465"/>
    </row>
    <row r="354" spans="1:18" ht="14.4" customHeight="1" thickBot="1" x14ac:dyDescent="0.35">
      <c r="A354" s="139"/>
      <c r="B354" s="140"/>
      <c r="C354" s="53">
        <v>36</v>
      </c>
      <c r="D354" s="466">
        <v>135</v>
      </c>
      <c r="E354" s="343"/>
      <c r="F354" s="333"/>
      <c r="G354" s="333"/>
      <c r="H354" s="333"/>
      <c r="I354" s="333"/>
      <c r="J354" s="333"/>
      <c r="K354" s="333"/>
      <c r="L354" s="42">
        <f t="shared" si="90"/>
        <v>0</v>
      </c>
      <c r="M354" s="53">
        <f t="shared" si="91"/>
        <v>0</v>
      </c>
      <c r="N354" s="497"/>
      <c r="O354" s="196"/>
      <c r="R354" s="465"/>
    </row>
    <row r="355" spans="1:18" ht="14.4" customHeight="1" x14ac:dyDescent="0.3">
      <c r="A355" s="137" t="s">
        <v>542</v>
      </c>
      <c r="B355" s="138" t="s">
        <v>14</v>
      </c>
      <c r="C355" s="27"/>
      <c r="D355" s="28">
        <v>0</v>
      </c>
      <c r="E355" s="29" t="s">
        <v>15</v>
      </c>
      <c r="F355" s="30" t="s">
        <v>17</v>
      </c>
      <c r="G355" s="31" t="s">
        <v>18</v>
      </c>
      <c r="H355" s="32" t="s">
        <v>19</v>
      </c>
      <c r="I355" s="33" t="s">
        <v>20</v>
      </c>
      <c r="J355" s="265"/>
      <c r="K355" s="265"/>
      <c r="L355" s="35">
        <f>L356+L357+L358+L359+L361+L360+L362+L363</f>
        <v>0</v>
      </c>
      <c r="M355" s="37"/>
      <c r="N355" s="200"/>
      <c r="O355" s="196"/>
      <c r="R355" s="465"/>
    </row>
    <row r="356" spans="1:18" ht="14.4" customHeight="1" x14ac:dyDescent="0.3">
      <c r="A356" s="139"/>
      <c r="B356" s="140"/>
      <c r="C356" s="53">
        <v>24</v>
      </c>
      <c r="D356" s="466">
        <v>192</v>
      </c>
      <c r="E356" s="53"/>
      <c r="F356" s="53"/>
      <c r="G356" s="53"/>
      <c r="H356" s="53"/>
      <c r="I356" s="53"/>
      <c r="J356" s="46"/>
      <c r="K356" s="46"/>
      <c r="L356" s="42">
        <f t="shared" ref="L356:L363" si="92">E356+F356+G356+H356+I356+J356+K356</f>
        <v>0</v>
      </c>
      <c r="M356" s="43">
        <f t="shared" ref="M356:M363" si="93">L356*D356</f>
        <v>0</v>
      </c>
      <c r="N356" s="200"/>
      <c r="O356" s="196"/>
      <c r="R356" s="465"/>
    </row>
    <row r="357" spans="1:18" ht="14.4" customHeight="1" x14ac:dyDescent="0.3">
      <c r="A357" s="139"/>
      <c r="B357" s="140"/>
      <c r="C357" s="53">
        <v>26</v>
      </c>
      <c r="D357" s="466">
        <v>192</v>
      </c>
      <c r="E357" s="53"/>
      <c r="F357" s="53"/>
      <c r="G357" s="53"/>
      <c r="H357" s="53"/>
      <c r="I357" s="53"/>
      <c r="J357" s="46"/>
      <c r="K357" s="46"/>
      <c r="L357" s="42">
        <f t="shared" si="92"/>
        <v>0</v>
      </c>
      <c r="M357" s="43">
        <f t="shared" si="93"/>
        <v>0</v>
      </c>
      <c r="N357" s="200"/>
      <c r="O357" s="196"/>
      <c r="R357" s="465"/>
    </row>
    <row r="358" spans="1:18" ht="14.4" customHeight="1" x14ac:dyDescent="0.3">
      <c r="A358" s="139"/>
      <c r="B358" s="140"/>
      <c r="C358" s="53">
        <v>28</v>
      </c>
      <c r="D358" s="466">
        <v>212</v>
      </c>
      <c r="E358" s="53"/>
      <c r="F358" s="53"/>
      <c r="G358" s="53"/>
      <c r="H358" s="53"/>
      <c r="I358" s="53"/>
      <c r="J358" s="46"/>
      <c r="K358" s="46"/>
      <c r="L358" s="42">
        <f t="shared" si="92"/>
        <v>0</v>
      </c>
      <c r="M358" s="43">
        <f t="shared" si="93"/>
        <v>0</v>
      </c>
      <c r="N358" s="200"/>
      <c r="O358" s="196"/>
      <c r="R358" s="465"/>
    </row>
    <row r="359" spans="1:18" ht="14.4" customHeight="1" x14ac:dyDescent="0.3">
      <c r="A359" s="139"/>
      <c r="B359" s="140"/>
      <c r="C359" s="53">
        <v>30</v>
      </c>
      <c r="D359" s="466">
        <v>212</v>
      </c>
      <c r="E359" s="53"/>
      <c r="F359" s="53"/>
      <c r="G359" s="53"/>
      <c r="H359" s="53"/>
      <c r="I359" s="53"/>
      <c r="J359" s="46"/>
      <c r="K359" s="46"/>
      <c r="L359" s="42">
        <f t="shared" si="92"/>
        <v>0</v>
      </c>
      <c r="M359" s="43">
        <f t="shared" si="93"/>
        <v>0</v>
      </c>
      <c r="N359" s="200"/>
      <c r="O359" s="196"/>
      <c r="R359" s="465"/>
    </row>
    <row r="360" spans="1:18" ht="14.4" customHeight="1" x14ac:dyDescent="0.3">
      <c r="A360" s="139"/>
      <c r="B360" s="140"/>
      <c r="C360" s="53">
        <v>32</v>
      </c>
      <c r="D360" s="466">
        <v>238</v>
      </c>
      <c r="E360" s="53"/>
      <c r="F360" s="53"/>
      <c r="G360" s="53"/>
      <c r="H360" s="53"/>
      <c r="I360" s="53"/>
      <c r="J360" s="46"/>
      <c r="K360" s="46"/>
      <c r="L360" s="42">
        <f t="shared" si="92"/>
        <v>0</v>
      </c>
      <c r="M360" s="43">
        <f t="shared" si="93"/>
        <v>0</v>
      </c>
      <c r="N360" s="200"/>
      <c r="O360" s="196"/>
      <c r="R360" s="465"/>
    </row>
    <row r="361" spans="1:18" ht="14.4" customHeight="1" x14ac:dyDescent="0.3">
      <c r="A361" s="139"/>
      <c r="B361" s="140"/>
      <c r="C361" s="53">
        <v>34</v>
      </c>
      <c r="D361" s="466">
        <v>265</v>
      </c>
      <c r="E361" s="53"/>
      <c r="F361" s="53"/>
      <c r="G361" s="53"/>
      <c r="H361" s="53"/>
      <c r="I361" s="53"/>
      <c r="J361" s="46"/>
      <c r="K361" s="46"/>
      <c r="L361" s="42">
        <f t="shared" si="92"/>
        <v>0</v>
      </c>
      <c r="M361" s="43">
        <f t="shared" si="93"/>
        <v>0</v>
      </c>
      <c r="N361" s="200"/>
      <c r="O361" s="196"/>
      <c r="R361" s="465"/>
    </row>
    <row r="362" spans="1:18" ht="14.4" customHeight="1" x14ac:dyDescent="0.3">
      <c r="A362" s="139"/>
      <c r="B362" s="140"/>
      <c r="C362" s="53">
        <v>36</v>
      </c>
      <c r="D362" s="466">
        <v>291</v>
      </c>
      <c r="E362" s="53"/>
      <c r="F362" s="53"/>
      <c r="G362" s="53"/>
      <c r="H362" s="53"/>
      <c r="I362" s="53"/>
      <c r="J362" s="46"/>
      <c r="K362" s="46"/>
      <c r="L362" s="42">
        <f t="shared" si="92"/>
        <v>0</v>
      </c>
      <c r="M362" s="43">
        <f t="shared" si="93"/>
        <v>0</v>
      </c>
      <c r="N362" s="200"/>
      <c r="O362" s="196"/>
      <c r="R362" s="465"/>
    </row>
    <row r="363" spans="1:18" ht="14.4" customHeight="1" thickBot="1" x14ac:dyDescent="0.35">
      <c r="A363" s="142"/>
      <c r="B363" s="140"/>
      <c r="C363" s="53">
        <v>40</v>
      </c>
      <c r="D363" s="466">
        <v>363</v>
      </c>
      <c r="E363" s="53"/>
      <c r="F363" s="53"/>
      <c r="G363" s="53"/>
      <c r="H363" s="46"/>
      <c r="I363" s="46"/>
      <c r="J363" s="46"/>
      <c r="K363" s="46"/>
      <c r="L363" s="42">
        <f t="shared" si="92"/>
        <v>0</v>
      </c>
      <c r="M363" s="43">
        <f t="shared" si="93"/>
        <v>0</v>
      </c>
      <c r="N363" s="214"/>
      <c r="O363" s="196"/>
      <c r="R363" s="465"/>
    </row>
    <row r="364" spans="1:18" ht="14.4" customHeight="1" x14ac:dyDescent="0.3">
      <c r="A364" s="137" t="s">
        <v>541</v>
      </c>
      <c r="B364" s="138" t="s">
        <v>116</v>
      </c>
      <c r="C364" s="27"/>
      <c r="D364" s="28">
        <v>0</v>
      </c>
      <c r="E364" s="29" t="s">
        <v>15</v>
      </c>
      <c r="F364" s="266" t="s">
        <v>143</v>
      </c>
      <c r="G364" s="396" t="s">
        <v>43</v>
      </c>
      <c r="H364" s="267" t="s">
        <v>144</v>
      </c>
      <c r="I364" s="58" t="s">
        <v>65</v>
      </c>
      <c r="J364" s="56" t="s">
        <v>145</v>
      </c>
      <c r="K364" s="348" t="s">
        <v>56</v>
      </c>
      <c r="L364" s="35">
        <f>L365+L366+L367+L368+L370+L369+L371+L372</f>
        <v>0</v>
      </c>
      <c r="M364" s="37"/>
      <c r="N364" s="207"/>
      <c r="O364" s="196"/>
      <c r="R364" s="465"/>
    </row>
    <row r="365" spans="1:18" ht="14.4" customHeight="1" x14ac:dyDescent="0.3">
      <c r="A365" s="139"/>
      <c r="B365" s="140"/>
      <c r="C365" s="53">
        <v>24</v>
      </c>
      <c r="D365" s="466">
        <v>199</v>
      </c>
      <c r="E365" s="343"/>
      <c r="F365" s="343"/>
      <c r="G365" s="343"/>
      <c r="H365" s="343"/>
      <c r="I365" s="343"/>
      <c r="J365" s="343"/>
      <c r="K365" s="343"/>
      <c r="L365" s="42">
        <f t="shared" ref="L365:L372" si="94">E365+F365+G365+H365+I365+J365+K365</f>
        <v>0</v>
      </c>
      <c r="M365" s="43">
        <f t="shared" ref="M365:M372" si="95">L365*D365</f>
        <v>0</v>
      </c>
      <c r="N365" s="200"/>
      <c r="O365" s="196"/>
      <c r="R365" s="465"/>
    </row>
    <row r="366" spans="1:18" ht="14.4" customHeight="1" x14ac:dyDescent="0.3">
      <c r="A366" s="139"/>
      <c r="B366" s="140"/>
      <c r="C366" s="53">
        <v>26</v>
      </c>
      <c r="D366" s="466">
        <v>199</v>
      </c>
      <c r="E366" s="53"/>
      <c r="F366" s="53"/>
      <c r="G366" s="53"/>
      <c r="H366" s="53"/>
      <c r="I366" s="53"/>
      <c r="J366" s="53"/>
      <c r="K366" s="53"/>
      <c r="L366" s="42">
        <f t="shared" si="94"/>
        <v>0</v>
      </c>
      <c r="M366" s="43">
        <f t="shared" si="95"/>
        <v>0</v>
      </c>
      <c r="N366" s="200"/>
      <c r="O366" s="196"/>
      <c r="R366" s="465"/>
    </row>
    <row r="367" spans="1:18" ht="14.4" customHeight="1" x14ac:dyDescent="0.3">
      <c r="A367" s="139"/>
      <c r="B367" s="140"/>
      <c r="C367" s="53">
        <v>28</v>
      </c>
      <c r="D367" s="466">
        <v>225</v>
      </c>
      <c r="E367" s="53"/>
      <c r="F367" s="53"/>
      <c r="G367" s="53"/>
      <c r="H367" s="53"/>
      <c r="I367" s="53"/>
      <c r="J367" s="53"/>
      <c r="K367" s="53"/>
      <c r="L367" s="42">
        <f t="shared" si="94"/>
        <v>0</v>
      </c>
      <c r="M367" s="43">
        <f t="shared" si="95"/>
        <v>0</v>
      </c>
      <c r="N367" s="200"/>
      <c r="O367" s="196"/>
      <c r="R367" s="465"/>
    </row>
    <row r="368" spans="1:18" ht="14.4" customHeight="1" x14ac:dyDescent="0.3">
      <c r="A368" s="139"/>
      <c r="B368" s="140"/>
      <c r="C368" s="53">
        <v>30</v>
      </c>
      <c r="D368" s="466">
        <v>225</v>
      </c>
      <c r="E368" s="53"/>
      <c r="F368" s="53"/>
      <c r="G368" s="53"/>
      <c r="H368" s="53"/>
      <c r="I368" s="53"/>
      <c r="J368" s="53"/>
      <c r="K368" s="53"/>
      <c r="L368" s="42">
        <f t="shared" si="94"/>
        <v>0</v>
      </c>
      <c r="M368" s="43">
        <f t="shared" si="95"/>
        <v>0</v>
      </c>
      <c r="N368" s="200"/>
      <c r="O368" s="196"/>
      <c r="R368" s="465"/>
    </row>
    <row r="369" spans="1:18" ht="14.4" customHeight="1" x14ac:dyDescent="0.3">
      <c r="A369" s="139"/>
      <c r="B369" s="140"/>
      <c r="C369" s="53">
        <v>32</v>
      </c>
      <c r="D369" s="466">
        <v>258</v>
      </c>
      <c r="E369" s="53"/>
      <c r="F369" s="53"/>
      <c r="G369" s="53"/>
      <c r="H369" s="53"/>
      <c r="I369" s="53"/>
      <c r="J369" s="53"/>
      <c r="K369" s="53"/>
      <c r="L369" s="42">
        <f t="shared" si="94"/>
        <v>0</v>
      </c>
      <c r="M369" s="43">
        <f t="shared" si="95"/>
        <v>0</v>
      </c>
      <c r="N369" s="200"/>
      <c r="O369" s="196"/>
      <c r="R369" s="465"/>
    </row>
    <row r="370" spans="1:18" ht="14.4" customHeight="1" x14ac:dyDescent="0.3">
      <c r="A370" s="139"/>
      <c r="B370" s="140"/>
      <c r="C370" s="53">
        <v>34</v>
      </c>
      <c r="D370" s="466">
        <v>284</v>
      </c>
      <c r="E370" s="53"/>
      <c r="F370" s="53"/>
      <c r="G370" s="53"/>
      <c r="H370" s="53"/>
      <c r="I370" s="53"/>
      <c r="J370" s="53"/>
      <c r="K370" s="53"/>
      <c r="L370" s="42">
        <f t="shared" si="94"/>
        <v>0</v>
      </c>
      <c r="M370" s="43">
        <f t="shared" si="95"/>
        <v>0</v>
      </c>
      <c r="N370" s="200"/>
      <c r="O370" s="196"/>
      <c r="R370" s="465"/>
    </row>
    <row r="371" spans="1:18" ht="14.4" customHeight="1" x14ac:dyDescent="0.3">
      <c r="A371" s="139"/>
      <c r="B371" s="140"/>
      <c r="C371" s="53">
        <v>36</v>
      </c>
      <c r="D371" s="466">
        <v>311</v>
      </c>
      <c r="E371" s="53"/>
      <c r="F371" s="53"/>
      <c r="G371" s="53"/>
      <c r="H371" s="53"/>
      <c r="I371" s="53"/>
      <c r="J371" s="53"/>
      <c r="K371" s="53"/>
      <c r="L371" s="42">
        <f t="shared" si="94"/>
        <v>0</v>
      </c>
      <c r="M371" s="43">
        <f t="shared" si="95"/>
        <v>0</v>
      </c>
      <c r="N371" s="200"/>
      <c r="O371" s="196"/>
      <c r="R371" s="465"/>
    </row>
    <row r="372" spans="1:18" ht="14.4" customHeight="1" thickBot="1" x14ac:dyDescent="0.35">
      <c r="A372" s="244" t="s">
        <v>217</v>
      </c>
      <c r="B372" s="140"/>
      <c r="C372" s="53">
        <v>40</v>
      </c>
      <c r="D372" s="466">
        <v>384</v>
      </c>
      <c r="E372" s="53"/>
      <c r="F372" s="46"/>
      <c r="G372" s="46"/>
      <c r="H372" s="69"/>
      <c r="I372" s="69"/>
      <c r="J372" s="69"/>
      <c r="K372" s="69"/>
      <c r="L372" s="42">
        <f t="shared" si="94"/>
        <v>0</v>
      </c>
      <c r="M372" s="43">
        <f t="shared" si="95"/>
        <v>0</v>
      </c>
      <c r="N372" s="220"/>
      <c r="O372" s="196"/>
      <c r="R372" s="465"/>
    </row>
    <row r="373" spans="1:18" ht="14.4" customHeight="1" x14ac:dyDescent="0.3">
      <c r="A373" s="137" t="s">
        <v>517</v>
      </c>
      <c r="B373" s="135" t="s">
        <v>146</v>
      </c>
      <c r="C373" s="27"/>
      <c r="D373" s="28">
        <v>0</v>
      </c>
      <c r="E373" s="29" t="s">
        <v>15</v>
      </c>
      <c r="F373" s="29" t="s">
        <v>546</v>
      </c>
      <c r="G373" s="29" t="s">
        <v>36</v>
      </c>
      <c r="H373" s="29" t="s">
        <v>43</v>
      </c>
      <c r="I373" s="52" t="s">
        <v>547</v>
      </c>
      <c r="J373" s="75"/>
      <c r="K373" s="75"/>
      <c r="L373" s="35">
        <f>L374+L375+L376+L377+L379+L378+L380</f>
        <v>0</v>
      </c>
      <c r="M373" s="27"/>
      <c r="N373" s="496"/>
      <c r="O373" s="196"/>
      <c r="R373" s="465"/>
    </row>
    <row r="374" spans="1:18" ht="14.4" customHeight="1" x14ac:dyDescent="0.3">
      <c r="A374" s="139"/>
      <c r="B374" s="268"/>
      <c r="C374" s="53">
        <v>24</v>
      </c>
      <c r="D374" s="466">
        <v>235</v>
      </c>
      <c r="E374" s="53"/>
      <c r="F374" s="326"/>
      <c r="G374" s="326"/>
      <c r="H374" s="326"/>
      <c r="I374" s="326"/>
      <c r="J374" s="326"/>
      <c r="K374" s="326"/>
      <c r="L374" s="42">
        <f t="shared" ref="L374:L380" si="96">E374+F374+G374+H374+I374+J374+K374</f>
        <v>0</v>
      </c>
      <c r="M374" s="53">
        <f t="shared" ref="M374:M380" si="97">L374*D374</f>
        <v>0</v>
      </c>
      <c r="N374" s="497"/>
      <c r="O374" s="196"/>
      <c r="R374" s="465"/>
    </row>
    <row r="375" spans="1:18" ht="14.4" customHeight="1" x14ac:dyDescent="0.3">
      <c r="A375" s="139"/>
      <c r="B375" s="268"/>
      <c r="C375" s="53">
        <v>26</v>
      </c>
      <c r="D375" s="466">
        <v>235</v>
      </c>
      <c r="E375" s="53"/>
      <c r="F375" s="326"/>
      <c r="G375" s="326"/>
      <c r="H375" s="326"/>
      <c r="I375" s="326"/>
      <c r="J375" s="326"/>
      <c r="K375" s="326"/>
      <c r="L375" s="42">
        <f t="shared" si="96"/>
        <v>0</v>
      </c>
      <c r="M375" s="53">
        <f t="shared" si="97"/>
        <v>0</v>
      </c>
      <c r="N375" s="497"/>
      <c r="O375" s="196"/>
      <c r="R375" s="465"/>
    </row>
    <row r="376" spans="1:18" ht="14.4" customHeight="1" x14ac:dyDescent="0.3">
      <c r="A376" s="139"/>
      <c r="B376" s="268"/>
      <c r="C376" s="53">
        <v>28</v>
      </c>
      <c r="D376" s="466">
        <v>275</v>
      </c>
      <c r="E376" s="53"/>
      <c r="F376" s="326"/>
      <c r="G376" s="326"/>
      <c r="H376" s="326"/>
      <c r="I376" s="326"/>
      <c r="J376" s="326"/>
      <c r="K376" s="326"/>
      <c r="L376" s="42">
        <f t="shared" si="96"/>
        <v>0</v>
      </c>
      <c r="M376" s="53">
        <f t="shared" si="97"/>
        <v>0</v>
      </c>
      <c r="N376" s="497"/>
      <c r="O376" s="196"/>
      <c r="R376" s="465"/>
    </row>
    <row r="377" spans="1:18" ht="14.4" customHeight="1" x14ac:dyDescent="0.3">
      <c r="A377" s="139"/>
      <c r="B377" s="268"/>
      <c r="C377" s="53">
        <v>30</v>
      </c>
      <c r="D377" s="466">
        <v>275</v>
      </c>
      <c r="E377" s="53"/>
      <c r="F377" s="326"/>
      <c r="G377" s="326"/>
      <c r="H377" s="326"/>
      <c r="I377" s="326"/>
      <c r="J377" s="326"/>
      <c r="K377" s="326"/>
      <c r="L377" s="42">
        <f t="shared" si="96"/>
        <v>0</v>
      </c>
      <c r="M377" s="53">
        <f t="shared" si="97"/>
        <v>0</v>
      </c>
      <c r="N377" s="497"/>
      <c r="O377" s="196"/>
      <c r="R377" s="465"/>
    </row>
    <row r="378" spans="1:18" ht="14.4" customHeight="1" x14ac:dyDescent="0.3">
      <c r="A378" s="139"/>
      <c r="B378" s="268"/>
      <c r="C378" s="53">
        <v>32</v>
      </c>
      <c r="D378" s="466">
        <v>310</v>
      </c>
      <c r="E378" s="53"/>
      <c r="F378" s="326"/>
      <c r="G378" s="326"/>
      <c r="H378" s="326"/>
      <c r="I378" s="326"/>
      <c r="J378" s="326"/>
      <c r="K378" s="326"/>
      <c r="L378" s="42">
        <f t="shared" si="96"/>
        <v>0</v>
      </c>
      <c r="M378" s="53">
        <f t="shared" si="97"/>
        <v>0</v>
      </c>
      <c r="N378" s="497"/>
      <c r="O378" s="196"/>
      <c r="R378" s="465"/>
    </row>
    <row r="379" spans="1:18" ht="14.4" customHeight="1" x14ac:dyDescent="0.3">
      <c r="A379" s="139"/>
      <c r="B379" s="268"/>
      <c r="C379" s="343">
        <v>34</v>
      </c>
      <c r="D379" s="466">
        <v>340</v>
      </c>
      <c r="E379" s="343"/>
      <c r="F379" s="326"/>
      <c r="G379" s="326"/>
      <c r="H379" s="326"/>
      <c r="I379" s="326"/>
      <c r="J379" s="326"/>
      <c r="K379" s="326"/>
      <c r="L379" s="42">
        <f t="shared" si="96"/>
        <v>0</v>
      </c>
      <c r="M379" s="53">
        <f t="shared" si="97"/>
        <v>0</v>
      </c>
      <c r="N379" s="497"/>
      <c r="O379" s="196"/>
      <c r="R379" s="465"/>
    </row>
    <row r="380" spans="1:18" ht="14.4" customHeight="1" thickBot="1" x14ac:dyDescent="0.35">
      <c r="A380" s="244" t="s">
        <v>548</v>
      </c>
      <c r="B380" s="401"/>
      <c r="C380" s="347">
        <v>36</v>
      </c>
      <c r="D380" s="466">
        <v>390</v>
      </c>
      <c r="E380" s="347"/>
      <c r="F380" s="334"/>
      <c r="G380" s="334"/>
      <c r="H380" s="334"/>
      <c r="I380" s="334"/>
      <c r="J380" s="335"/>
      <c r="K380" s="333"/>
      <c r="L380" s="42">
        <f t="shared" si="96"/>
        <v>0</v>
      </c>
      <c r="M380" s="53">
        <f t="shared" si="97"/>
        <v>0</v>
      </c>
      <c r="N380" s="498"/>
      <c r="O380" s="196"/>
      <c r="R380" s="465"/>
    </row>
    <row r="381" spans="1:18" ht="14.4" customHeight="1" thickBot="1" x14ac:dyDescent="0.35">
      <c r="A381" s="137" t="s">
        <v>518</v>
      </c>
      <c r="B381" s="135" t="s">
        <v>146</v>
      </c>
      <c r="C381" s="27"/>
      <c r="D381" s="28">
        <v>0</v>
      </c>
      <c r="E381" s="29" t="s">
        <v>15</v>
      </c>
      <c r="F381" s="29" t="s">
        <v>36</v>
      </c>
      <c r="G381" s="29" t="s">
        <v>544</v>
      </c>
      <c r="H381" s="29" t="s">
        <v>43</v>
      </c>
      <c r="I381" s="75"/>
      <c r="J381" s="75"/>
      <c r="K381" s="75"/>
      <c r="L381" s="35">
        <f>L382+L383+L384+L385+L387+L386+L389</f>
        <v>0</v>
      </c>
      <c r="M381" s="37"/>
      <c r="N381" s="572" t="s">
        <v>142</v>
      </c>
      <c r="O381" s="196"/>
      <c r="R381" s="465"/>
    </row>
    <row r="382" spans="1:18" ht="14.4" customHeight="1" thickBot="1" x14ac:dyDescent="0.35">
      <c r="A382" s="139"/>
      <c r="B382" s="268"/>
      <c r="C382" s="40">
        <v>24</v>
      </c>
      <c r="D382" s="466">
        <v>240</v>
      </c>
      <c r="E382" s="53"/>
      <c r="F382" s="326"/>
      <c r="G382" s="326"/>
      <c r="H382" s="326"/>
      <c r="I382" s="326"/>
      <c r="J382" s="46"/>
      <c r="K382" s="46"/>
      <c r="L382" s="42">
        <f t="shared" ref="L382:L387" si="98">E382+F382+G382+H382+I382+J382+K382</f>
        <v>0</v>
      </c>
      <c r="M382" s="43">
        <f t="shared" ref="M382:M387" si="99">L382*D382</f>
        <v>0</v>
      </c>
      <c r="N382" s="573"/>
      <c r="O382" s="196"/>
      <c r="R382" s="465"/>
    </row>
    <row r="383" spans="1:18" ht="14.4" customHeight="1" thickBot="1" x14ac:dyDescent="0.35">
      <c r="A383" s="139"/>
      <c r="B383" s="268"/>
      <c r="C383" s="40">
        <v>26</v>
      </c>
      <c r="D383" s="466">
        <v>240</v>
      </c>
      <c r="E383" s="53"/>
      <c r="F383" s="326"/>
      <c r="G383" s="326"/>
      <c r="H383" s="326"/>
      <c r="I383" s="326"/>
      <c r="J383" s="46"/>
      <c r="K383" s="46"/>
      <c r="L383" s="42">
        <f t="shared" si="98"/>
        <v>0</v>
      </c>
      <c r="M383" s="43">
        <f t="shared" si="99"/>
        <v>0</v>
      </c>
      <c r="N383" s="573"/>
      <c r="O383" s="196"/>
      <c r="R383" s="465"/>
    </row>
    <row r="384" spans="1:18" ht="14.4" customHeight="1" thickBot="1" x14ac:dyDescent="0.35">
      <c r="A384" s="139"/>
      <c r="B384" s="268"/>
      <c r="C384" s="40">
        <v>28</v>
      </c>
      <c r="D384" s="466">
        <v>280</v>
      </c>
      <c r="E384" s="53"/>
      <c r="F384" s="326"/>
      <c r="G384" s="326"/>
      <c r="H384" s="326"/>
      <c r="I384" s="326"/>
      <c r="J384" s="46"/>
      <c r="K384" s="46"/>
      <c r="L384" s="42">
        <f t="shared" si="98"/>
        <v>0</v>
      </c>
      <c r="M384" s="43">
        <f t="shared" si="99"/>
        <v>0</v>
      </c>
      <c r="N384" s="573"/>
      <c r="O384" s="196"/>
      <c r="R384" s="465"/>
    </row>
    <row r="385" spans="1:18" ht="14.4" customHeight="1" thickBot="1" x14ac:dyDescent="0.35">
      <c r="A385" s="139"/>
      <c r="B385" s="268"/>
      <c r="C385" s="40">
        <v>30</v>
      </c>
      <c r="D385" s="466">
        <v>280</v>
      </c>
      <c r="E385" s="53"/>
      <c r="F385" s="326"/>
      <c r="G385" s="326"/>
      <c r="H385" s="326"/>
      <c r="I385" s="326"/>
      <c r="J385" s="46"/>
      <c r="K385" s="46"/>
      <c r="L385" s="42">
        <f t="shared" si="98"/>
        <v>0</v>
      </c>
      <c r="M385" s="43">
        <f t="shared" si="99"/>
        <v>0</v>
      </c>
      <c r="N385" s="573"/>
      <c r="O385" s="196"/>
      <c r="R385" s="465"/>
    </row>
    <row r="386" spans="1:18" ht="14.4" customHeight="1" thickBot="1" x14ac:dyDescent="0.35">
      <c r="A386" s="139"/>
      <c r="B386" s="268"/>
      <c r="C386" s="40">
        <v>32</v>
      </c>
      <c r="D386" s="466">
        <v>320</v>
      </c>
      <c r="E386" s="53"/>
      <c r="F386" s="326"/>
      <c r="G386" s="326"/>
      <c r="H386" s="326"/>
      <c r="I386" s="326"/>
      <c r="J386" s="46"/>
      <c r="K386" s="46"/>
      <c r="L386" s="42">
        <f t="shared" si="98"/>
        <v>0</v>
      </c>
      <c r="M386" s="43">
        <f t="shared" si="99"/>
        <v>0</v>
      </c>
      <c r="N386" s="573"/>
      <c r="O386" s="196"/>
      <c r="R386" s="465"/>
    </row>
    <row r="387" spans="1:18" ht="14.4" customHeight="1" thickBot="1" x14ac:dyDescent="0.35">
      <c r="A387" s="139"/>
      <c r="B387" s="268"/>
      <c r="C387" s="40">
        <v>34</v>
      </c>
      <c r="D387" s="466">
        <v>350</v>
      </c>
      <c r="E387" s="53"/>
      <c r="F387" s="326"/>
      <c r="G387" s="326"/>
      <c r="H387" s="326"/>
      <c r="I387" s="326"/>
      <c r="J387" s="46"/>
      <c r="K387" s="46"/>
      <c r="L387" s="42">
        <f t="shared" si="98"/>
        <v>0</v>
      </c>
      <c r="M387" s="43">
        <f t="shared" si="99"/>
        <v>0</v>
      </c>
      <c r="N387" s="573"/>
      <c r="O387" s="196"/>
      <c r="R387" s="465"/>
    </row>
    <row r="388" spans="1:18" ht="14.4" customHeight="1" thickBot="1" x14ac:dyDescent="0.35">
      <c r="A388" s="139"/>
      <c r="B388" s="268"/>
      <c r="C388" s="53">
        <v>36</v>
      </c>
      <c r="D388" s="466">
        <v>400</v>
      </c>
      <c r="E388" s="53"/>
      <c r="F388" s="326"/>
      <c r="G388" s="326"/>
      <c r="H388" s="326"/>
      <c r="I388" s="326"/>
      <c r="J388" s="46"/>
      <c r="K388" s="46"/>
      <c r="L388" s="42">
        <f t="shared" ref="L388:L389" si="100">E388+F388+G388+H388+I388+J388+K388</f>
        <v>0</v>
      </c>
      <c r="M388" s="43">
        <f t="shared" ref="M388:M389" si="101">L388*D388</f>
        <v>0</v>
      </c>
      <c r="N388" s="573"/>
      <c r="O388" s="196"/>
      <c r="R388" s="465"/>
    </row>
    <row r="389" spans="1:18" ht="14.4" customHeight="1" thickBot="1" x14ac:dyDescent="0.35">
      <c r="A389" s="244" t="s">
        <v>543</v>
      </c>
      <c r="B389" s="335"/>
      <c r="C389" s="335"/>
      <c r="D389" s="335"/>
      <c r="E389" s="335"/>
      <c r="F389" s="335"/>
      <c r="G389" s="335"/>
      <c r="H389" s="335"/>
      <c r="I389" s="335"/>
      <c r="J389" s="69"/>
      <c r="K389" s="46"/>
      <c r="L389" s="42">
        <f t="shared" si="100"/>
        <v>0</v>
      </c>
      <c r="M389" s="43">
        <f t="shared" si="101"/>
        <v>0</v>
      </c>
      <c r="N389" s="573"/>
      <c r="O389" s="196"/>
      <c r="R389" s="465"/>
    </row>
    <row r="390" spans="1:18" ht="14.4" customHeight="1" x14ac:dyDescent="0.3">
      <c r="A390" s="137" t="s">
        <v>147</v>
      </c>
      <c r="B390" s="135" t="s">
        <v>359</v>
      </c>
      <c r="C390" s="27"/>
      <c r="D390" s="28">
        <v>0</v>
      </c>
      <c r="E390" s="29" t="s">
        <v>40</v>
      </c>
      <c r="F390" s="29" t="s">
        <v>41</v>
      </c>
      <c r="G390" s="263" t="s">
        <v>126</v>
      </c>
      <c r="H390" s="263" t="s">
        <v>226</v>
      </c>
      <c r="I390" s="263" t="s">
        <v>148</v>
      </c>
      <c r="J390" s="263" t="s">
        <v>123</v>
      </c>
      <c r="K390" s="75"/>
      <c r="L390" s="35">
        <f>L391+L392+L393+L394+L396+L395+L398+L397</f>
        <v>0</v>
      </c>
      <c r="M390" s="37"/>
      <c r="N390" s="454"/>
      <c r="O390" s="196"/>
      <c r="R390" s="465"/>
    </row>
    <row r="391" spans="1:18" ht="14.4" customHeight="1" x14ac:dyDescent="0.3">
      <c r="A391" s="139"/>
      <c r="B391" s="268"/>
      <c r="C391" s="40">
        <v>24</v>
      </c>
      <c r="D391" s="466">
        <v>215</v>
      </c>
      <c r="E391" s="326"/>
      <c r="F391" s="326"/>
      <c r="G391" s="333"/>
      <c r="H391" s="333"/>
      <c r="I391" s="326"/>
      <c r="J391" s="326"/>
      <c r="K391" s="46"/>
      <c r="L391" s="42">
        <f t="shared" ref="L391:L398" si="102">E391+F391+G391+H391+I391+J391+K391</f>
        <v>0</v>
      </c>
      <c r="M391" s="43">
        <f t="shared" ref="M391:M398" si="103">L391*D391</f>
        <v>0</v>
      </c>
      <c r="N391" s="529"/>
      <c r="O391" s="196"/>
      <c r="R391" s="465"/>
    </row>
    <row r="392" spans="1:18" ht="14.4" customHeight="1" x14ac:dyDescent="0.3">
      <c r="A392" s="139"/>
      <c r="B392" s="268"/>
      <c r="C392" s="40">
        <v>26</v>
      </c>
      <c r="D392" s="466">
        <v>215</v>
      </c>
      <c r="E392" s="53"/>
      <c r="F392" s="53"/>
      <c r="G392" s="53"/>
      <c r="H392" s="53"/>
      <c r="I392" s="53"/>
      <c r="J392" s="53"/>
      <c r="K392" s="46"/>
      <c r="L392" s="42">
        <f t="shared" si="102"/>
        <v>0</v>
      </c>
      <c r="M392" s="43">
        <f t="shared" si="103"/>
        <v>0</v>
      </c>
      <c r="N392" s="529"/>
      <c r="O392" s="196"/>
      <c r="R392" s="465"/>
    </row>
    <row r="393" spans="1:18" ht="14.4" customHeight="1" x14ac:dyDescent="0.3">
      <c r="A393" s="139"/>
      <c r="B393" s="268"/>
      <c r="C393" s="40">
        <v>28</v>
      </c>
      <c r="D393" s="466">
        <v>245</v>
      </c>
      <c r="E393" s="53"/>
      <c r="F393" s="53"/>
      <c r="G393" s="53"/>
      <c r="H393" s="53"/>
      <c r="I393" s="53"/>
      <c r="J393" s="53"/>
      <c r="K393" s="46"/>
      <c r="L393" s="42">
        <f t="shared" si="102"/>
        <v>0</v>
      </c>
      <c r="M393" s="43">
        <f t="shared" si="103"/>
        <v>0</v>
      </c>
      <c r="N393" s="529"/>
      <c r="O393" s="196"/>
      <c r="R393" s="465"/>
    </row>
    <row r="394" spans="1:18" ht="14.4" customHeight="1" x14ac:dyDescent="0.3">
      <c r="A394" s="139"/>
      <c r="B394" s="268"/>
      <c r="C394" s="40">
        <v>30</v>
      </c>
      <c r="D394" s="466">
        <v>245</v>
      </c>
      <c r="E394" s="53"/>
      <c r="F394" s="53"/>
      <c r="G394" s="53"/>
      <c r="H394" s="53"/>
      <c r="I394" s="53"/>
      <c r="J394" s="53"/>
      <c r="K394" s="46"/>
      <c r="L394" s="42">
        <f t="shared" si="102"/>
        <v>0</v>
      </c>
      <c r="M394" s="43">
        <f t="shared" si="103"/>
        <v>0</v>
      </c>
      <c r="N394" s="529"/>
      <c r="O394" s="196"/>
      <c r="R394" s="465"/>
    </row>
    <row r="395" spans="1:18" ht="14.4" customHeight="1" x14ac:dyDescent="0.3">
      <c r="A395" s="139"/>
      <c r="B395" s="268"/>
      <c r="C395" s="40">
        <v>32</v>
      </c>
      <c r="D395" s="466">
        <v>275</v>
      </c>
      <c r="E395" s="53"/>
      <c r="F395" s="53"/>
      <c r="G395" s="40"/>
      <c r="H395" s="40"/>
      <c r="I395" s="53"/>
      <c r="J395" s="53"/>
      <c r="K395" s="46"/>
      <c r="L395" s="42">
        <f t="shared" si="102"/>
        <v>0</v>
      </c>
      <c r="M395" s="43">
        <f t="shared" si="103"/>
        <v>0</v>
      </c>
      <c r="N395" s="529"/>
      <c r="O395" s="196"/>
      <c r="R395" s="465"/>
    </row>
    <row r="396" spans="1:18" ht="14.4" customHeight="1" x14ac:dyDescent="0.3">
      <c r="A396" s="139"/>
      <c r="B396" s="268"/>
      <c r="C396" s="40">
        <v>34</v>
      </c>
      <c r="D396" s="466">
        <v>300</v>
      </c>
      <c r="E396" s="53"/>
      <c r="F396" s="53"/>
      <c r="G396" s="53"/>
      <c r="H396" s="40"/>
      <c r="I396" s="53"/>
      <c r="J396" s="53"/>
      <c r="K396" s="46"/>
      <c r="L396" s="42">
        <f t="shared" si="102"/>
        <v>0</v>
      </c>
      <c r="M396" s="43">
        <f t="shared" si="103"/>
        <v>0</v>
      </c>
      <c r="N396" s="529"/>
      <c r="O396" s="196"/>
      <c r="R396" s="465"/>
    </row>
    <row r="397" spans="1:18" ht="14.4" customHeight="1" x14ac:dyDescent="0.3">
      <c r="A397" s="139"/>
      <c r="B397" s="268"/>
      <c r="C397" s="40">
        <v>36</v>
      </c>
      <c r="D397" s="466">
        <v>335</v>
      </c>
      <c r="E397" s="53"/>
      <c r="F397" s="53"/>
      <c r="G397" s="53"/>
      <c r="H397" s="53"/>
      <c r="I397" s="53"/>
      <c r="J397" s="53"/>
      <c r="K397" s="46"/>
      <c r="L397" s="42">
        <f t="shared" si="102"/>
        <v>0</v>
      </c>
      <c r="M397" s="43">
        <f t="shared" si="103"/>
        <v>0</v>
      </c>
      <c r="N397" s="529"/>
      <c r="O397" s="196"/>
      <c r="R397" s="465"/>
    </row>
    <row r="398" spans="1:18" ht="14.4" customHeight="1" thickBot="1" x14ac:dyDescent="0.35">
      <c r="A398" s="244" t="s">
        <v>250</v>
      </c>
      <c r="B398" s="269"/>
      <c r="C398" s="109">
        <v>40</v>
      </c>
      <c r="D398" s="466">
        <v>375</v>
      </c>
      <c r="E398" s="53"/>
      <c r="F398" s="53"/>
      <c r="G398" s="136"/>
      <c r="H398" s="136"/>
      <c r="I398" s="136"/>
      <c r="J398" s="136"/>
      <c r="K398" s="46"/>
      <c r="L398" s="42">
        <f t="shared" si="102"/>
        <v>0</v>
      </c>
      <c r="M398" s="43">
        <f t="shared" si="103"/>
        <v>0</v>
      </c>
      <c r="N398" s="530"/>
      <c r="O398" s="196"/>
      <c r="R398" s="465"/>
    </row>
    <row r="399" spans="1:18" ht="14.4" customHeight="1" x14ac:dyDescent="0.3">
      <c r="A399" s="137" t="s">
        <v>545</v>
      </c>
      <c r="B399" s="135" t="s">
        <v>365</v>
      </c>
      <c r="C399" s="27"/>
      <c r="D399" s="28">
        <v>0</v>
      </c>
      <c r="E399" s="273" t="s">
        <v>15</v>
      </c>
      <c r="F399" s="75"/>
      <c r="G399" s="75"/>
      <c r="H399" s="75"/>
      <c r="I399" s="75"/>
      <c r="J399" s="75"/>
      <c r="K399" s="75"/>
      <c r="L399" s="35">
        <f>L400+L401+L402+L403+L405+L404+L407+L406</f>
        <v>0</v>
      </c>
      <c r="M399" s="37"/>
      <c r="N399" s="570"/>
      <c r="O399" s="196"/>
      <c r="R399" s="465"/>
    </row>
    <row r="400" spans="1:18" ht="14.4" customHeight="1" x14ac:dyDescent="0.3">
      <c r="A400" s="139"/>
      <c r="B400" s="268"/>
      <c r="C400" s="53">
        <v>24</v>
      </c>
      <c r="D400" s="466">
        <v>215</v>
      </c>
      <c r="E400" s="53"/>
      <c r="F400" s="46"/>
      <c r="G400" s="46"/>
      <c r="H400" s="46"/>
      <c r="I400" s="46"/>
      <c r="J400" s="46"/>
      <c r="K400" s="46"/>
      <c r="L400" s="42">
        <f t="shared" ref="L400:L407" si="104">E400+F400+G400+H400+I400+J400+K400</f>
        <v>0</v>
      </c>
      <c r="M400" s="43">
        <f t="shared" ref="M400:M407" si="105">L400*D400</f>
        <v>0</v>
      </c>
      <c r="N400" s="570"/>
      <c r="O400" s="196"/>
      <c r="R400" s="465"/>
    </row>
    <row r="401" spans="1:18" ht="14.4" customHeight="1" x14ac:dyDescent="0.3">
      <c r="A401" s="139"/>
      <c r="B401" s="268"/>
      <c r="C401" s="53">
        <v>26</v>
      </c>
      <c r="D401" s="466">
        <v>215</v>
      </c>
      <c r="E401" s="53"/>
      <c r="F401" s="46"/>
      <c r="G401" s="46"/>
      <c r="H401" s="46"/>
      <c r="I401" s="46"/>
      <c r="J401" s="46"/>
      <c r="K401" s="46"/>
      <c r="L401" s="42">
        <f t="shared" si="104"/>
        <v>0</v>
      </c>
      <c r="M401" s="43">
        <f t="shared" si="105"/>
        <v>0</v>
      </c>
      <c r="N401" s="570"/>
      <c r="O401" s="196"/>
      <c r="R401" s="465"/>
    </row>
    <row r="402" spans="1:18" ht="14.4" customHeight="1" x14ac:dyDescent="0.3">
      <c r="A402" s="139"/>
      <c r="B402" s="268"/>
      <c r="C402" s="53">
        <v>28</v>
      </c>
      <c r="D402" s="466">
        <v>245</v>
      </c>
      <c r="E402" s="53"/>
      <c r="F402" s="46"/>
      <c r="G402" s="46"/>
      <c r="H402" s="46"/>
      <c r="I402" s="46"/>
      <c r="J402" s="46"/>
      <c r="K402" s="46"/>
      <c r="L402" s="42">
        <f t="shared" si="104"/>
        <v>0</v>
      </c>
      <c r="M402" s="43">
        <f t="shared" si="105"/>
        <v>0</v>
      </c>
      <c r="N402" s="570"/>
      <c r="O402" s="196"/>
      <c r="R402" s="465"/>
    </row>
    <row r="403" spans="1:18" ht="14.4" customHeight="1" x14ac:dyDescent="0.3">
      <c r="A403" s="139"/>
      <c r="B403" s="268"/>
      <c r="C403" s="53">
        <v>30</v>
      </c>
      <c r="D403" s="466">
        <v>245</v>
      </c>
      <c r="E403" s="53"/>
      <c r="F403" s="46"/>
      <c r="G403" s="46"/>
      <c r="H403" s="46"/>
      <c r="I403" s="46"/>
      <c r="J403" s="46"/>
      <c r="K403" s="46"/>
      <c r="L403" s="42">
        <f t="shared" si="104"/>
        <v>0</v>
      </c>
      <c r="M403" s="43">
        <f t="shared" si="105"/>
        <v>0</v>
      </c>
      <c r="N403" s="570"/>
      <c r="O403" s="196"/>
      <c r="R403" s="465"/>
    </row>
    <row r="404" spans="1:18" ht="14.4" customHeight="1" x14ac:dyDescent="0.3">
      <c r="A404" s="139"/>
      <c r="B404" s="268"/>
      <c r="C404" s="53">
        <v>32</v>
      </c>
      <c r="D404" s="466">
        <v>275</v>
      </c>
      <c r="E404" s="53"/>
      <c r="F404" s="46"/>
      <c r="G404" s="46"/>
      <c r="H404" s="46"/>
      <c r="I404" s="46"/>
      <c r="J404" s="46"/>
      <c r="K404" s="46"/>
      <c r="L404" s="42">
        <f t="shared" si="104"/>
        <v>0</v>
      </c>
      <c r="M404" s="43">
        <f t="shared" si="105"/>
        <v>0</v>
      </c>
      <c r="N404" s="570"/>
      <c r="O404" s="196"/>
      <c r="R404" s="465"/>
    </row>
    <row r="405" spans="1:18" ht="14.4" customHeight="1" x14ac:dyDescent="0.3">
      <c r="A405" s="139"/>
      <c r="B405" s="268"/>
      <c r="C405" s="53">
        <v>34</v>
      </c>
      <c r="D405" s="466">
        <v>300</v>
      </c>
      <c r="E405" s="53"/>
      <c r="F405" s="46"/>
      <c r="G405" s="46"/>
      <c r="H405" s="46"/>
      <c r="I405" s="46"/>
      <c r="J405" s="46"/>
      <c r="K405" s="46"/>
      <c r="L405" s="42">
        <f t="shared" si="104"/>
        <v>0</v>
      </c>
      <c r="M405" s="43">
        <f t="shared" si="105"/>
        <v>0</v>
      </c>
      <c r="N405" s="570"/>
      <c r="O405" s="196"/>
      <c r="R405" s="465"/>
    </row>
    <row r="406" spans="1:18" ht="14.4" customHeight="1" x14ac:dyDescent="0.3">
      <c r="A406" s="139"/>
      <c r="B406" s="268"/>
      <c r="C406" s="53">
        <v>36</v>
      </c>
      <c r="D406" s="466">
        <v>335</v>
      </c>
      <c r="E406" s="53"/>
      <c r="F406" s="46"/>
      <c r="G406" s="46"/>
      <c r="H406" s="46"/>
      <c r="I406" s="46"/>
      <c r="J406" s="46"/>
      <c r="K406" s="46"/>
      <c r="L406" s="42">
        <f t="shared" si="104"/>
        <v>0</v>
      </c>
      <c r="M406" s="43">
        <f t="shared" si="105"/>
        <v>0</v>
      </c>
      <c r="N406" s="570"/>
      <c r="O406" s="196"/>
      <c r="R406" s="465"/>
    </row>
    <row r="407" spans="1:18" ht="14.4" customHeight="1" thickBot="1" x14ac:dyDescent="0.35">
      <c r="A407" s="244"/>
      <c r="B407" s="447" t="s">
        <v>424</v>
      </c>
      <c r="C407" s="136">
        <v>40</v>
      </c>
      <c r="D407" s="466">
        <v>375</v>
      </c>
      <c r="E407" s="53"/>
      <c r="F407" s="46"/>
      <c r="G407" s="46"/>
      <c r="H407" s="46"/>
      <c r="I407" s="46"/>
      <c r="J407" s="46"/>
      <c r="K407" s="46"/>
      <c r="L407" s="42">
        <f t="shared" si="104"/>
        <v>0</v>
      </c>
      <c r="M407" s="43">
        <f t="shared" si="105"/>
        <v>0</v>
      </c>
      <c r="N407" s="570"/>
      <c r="O407" s="196"/>
      <c r="R407" s="465"/>
    </row>
    <row r="408" spans="1:18" ht="14.4" customHeight="1" x14ac:dyDescent="0.3">
      <c r="A408" s="221" t="s">
        <v>549</v>
      </c>
      <c r="B408" s="135" t="s">
        <v>117</v>
      </c>
      <c r="C408" s="27"/>
      <c r="D408" s="28">
        <v>0</v>
      </c>
      <c r="E408" s="273" t="s">
        <v>15</v>
      </c>
      <c r="F408" s="75"/>
      <c r="G408" s="75"/>
      <c r="H408" s="75"/>
      <c r="I408" s="75"/>
      <c r="J408" s="75"/>
      <c r="K408" s="75"/>
      <c r="L408" s="35">
        <f>L409+L410+L411+L412+L414+L413+L416+L415</f>
        <v>0</v>
      </c>
      <c r="M408" s="37"/>
      <c r="N408" s="569"/>
      <c r="O408" s="196"/>
      <c r="R408" s="465"/>
    </row>
    <row r="409" spans="1:18" ht="14.4" customHeight="1" x14ac:dyDescent="0.3">
      <c r="A409" s="139"/>
      <c r="B409" s="268"/>
      <c r="C409" s="53">
        <v>24</v>
      </c>
      <c r="D409" s="466">
        <v>212</v>
      </c>
      <c r="E409" s="46"/>
      <c r="F409" s="46"/>
      <c r="G409" s="46"/>
      <c r="H409" s="46"/>
      <c r="I409" s="46"/>
      <c r="J409" s="46"/>
      <c r="K409" s="46"/>
      <c r="L409" s="42">
        <f t="shared" ref="L409:L416" si="106">E409+F409+G409+H409+I409+J409+K409</f>
        <v>0</v>
      </c>
      <c r="M409" s="43">
        <f t="shared" ref="M409:M416" si="107">L409*D409</f>
        <v>0</v>
      </c>
      <c r="N409" s="570"/>
      <c r="O409" s="196"/>
      <c r="R409" s="465"/>
    </row>
    <row r="410" spans="1:18" ht="14.4" customHeight="1" x14ac:dyDescent="0.3">
      <c r="A410" s="139"/>
      <c r="B410" s="268"/>
      <c r="C410" s="53">
        <v>26</v>
      </c>
      <c r="D410" s="466">
        <v>212</v>
      </c>
      <c r="E410" s="53"/>
      <c r="F410" s="326"/>
      <c r="G410" s="326"/>
      <c r="H410" s="326"/>
      <c r="I410" s="326"/>
      <c r="J410" s="326"/>
      <c r="K410" s="326"/>
      <c r="L410" s="42">
        <f t="shared" si="106"/>
        <v>0</v>
      </c>
      <c r="M410" s="43">
        <f t="shared" si="107"/>
        <v>0</v>
      </c>
      <c r="N410" s="570"/>
      <c r="O410" s="196"/>
      <c r="R410" s="465"/>
    </row>
    <row r="411" spans="1:18" ht="14.4" customHeight="1" x14ac:dyDescent="0.3">
      <c r="A411" s="139"/>
      <c r="B411" s="268"/>
      <c r="C411" s="53">
        <v>28</v>
      </c>
      <c r="D411" s="466">
        <v>238</v>
      </c>
      <c r="E411" s="53"/>
      <c r="F411" s="326"/>
      <c r="G411" s="326"/>
      <c r="H411" s="326"/>
      <c r="I411" s="326"/>
      <c r="J411" s="326"/>
      <c r="K411" s="326"/>
      <c r="L411" s="42">
        <f t="shared" si="106"/>
        <v>0</v>
      </c>
      <c r="M411" s="43">
        <f t="shared" si="107"/>
        <v>0</v>
      </c>
      <c r="N411" s="570"/>
      <c r="O411" s="196"/>
      <c r="R411" s="465"/>
    </row>
    <row r="412" spans="1:18" ht="14.4" customHeight="1" x14ac:dyDescent="0.3">
      <c r="A412" s="139"/>
      <c r="B412" s="268"/>
      <c r="C412" s="53">
        <v>30</v>
      </c>
      <c r="D412" s="466">
        <v>238</v>
      </c>
      <c r="E412" s="53"/>
      <c r="F412" s="326"/>
      <c r="G412" s="326"/>
      <c r="H412" s="326"/>
      <c r="I412" s="326"/>
      <c r="J412" s="326"/>
      <c r="K412" s="326"/>
      <c r="L412" s="42">
        <f t="shared" si="106"/>
        <v>0</v>
      </c>
      <c r="M412" s="43">
        <f t="shared" si="107"/>
        <v>0</v>
      </c>
      <c r="N412" s="570"/>
      <c r="O412" s="196"/>
      <c r="R412" s="465"/>
    </row>
    <row r="413" spans="1:18" ht="14.4" customHeight="1" x14ac:dyDescent="0.3">
      <c r="A413" s="139"/>
      <c r="B413" s="268"/>
      <c r="C413" s="53">
        <v>32</v>
      </c>
      <c r="D413" s="466">
        <v>271</v>
      </c>
      <c r="E413" s="53"/>
      <c r="F413" s="326"/>
      <c r="G413" s="326"/>
      <c r="H413" s="326"/>
      <c r="I413" s="326"/>
      <c r="J413" s="326"/>
      <c r="K413" s="326"/>
      <c r="L413" s="42">
        <f t="shared" si="106"/>
        <v>0</v>
      </c>
      <c r="M413" s="43">
        <f t="shared" si="107"/>
        <v>0</v>
      </c>
      <c r="N413" s="570"/>
      <c r="O413" s="196"/>
      <c r="R413" s="465"/>
    </row>
    <row r="414" spans="1:18" ht="14.4" customHeight="1" x14ac:dyDescent="0.3">
      <c r="A414" s="139"/>
      <c r="B414" s="268"/>
      <c r="C414" s="53">
        <v>34</v>
      </c>
      <c r="D414" s="466">
        <v>298</v>
      </c>
      <c r="E414" s="53"/>
      <c r="F414" s="326"/>
      <c r="G414" s="326"/>
      <c r="H414" s="326"/>
      <c r="I414" s="326"/>
      <c r="J414" s="326"/>
      <c r="K414" s="326"/>
      <c r="L414" s="42">
        <f t="shared" si="106"/>
        <v>0</v>
      </c>
      <c r="M414" s="43">
        <f t="shared" si="107"/>
        <v>0</v>
      </c>
      <c r="N414" s="570"/>
      <c r="O414" s="196"/>
      <c r="R414" s="465"/>
    </row>
    <row r="415" spans="1:18" ht="14.4" customHeight="1" x14ac:dyDescent="0.3">
      <c r="A415" s="139"/>
      <c r="B415" s="268"/>
      <c r="C415" s="53">
        <v>36</v>
      </c>
      <c r="D415" s="466">
        <v>331</v>
      </c>
      <c r="E415" s="343"/>
      <c r="F415" s="326"/>
      <c r="G415" s="326"/>
      <c r="H415" s="326"/>
      <c r="I415" s="326"/>
      <c r="J415" s="326"/>
      <c r="K415" s="326"/>
      <c r="L415" s="42">
        <f t="shared" si="106"/>
        <v>0</v>
      </c>
      <c r="M415" s="43">
        <f t="shared" si="107"/>
        <v>0</v>
      </c>
      <c r="N415" s="570"/>
      <c r="O415" s="196"/>
      <c r="R415" s="465"/>
    </row>
    <row r="416" spans="1:18" ht="14.4" customHeight="1" thickBot="1" x14ac:dyDescent="0.35">
      <c r="A416" s="274" t="s">
        <v>352</v>
      </c>
      <c r="B416" s="269"/>
      <c r="C416" s="136">
        <v>40</v>
      </c>
      <c r="D416" s="466">
        <v>363</v>
      </c>
      <c r="E416" s="347"/>
      <c r="F416" s="69"/>
      <c r="G416" s="69"/>
      <c r="H416" s="69"/>
      <c r="I416" s="69"/>
      <c r="J416" s="69"/>
      <c r="K416" s="46"/>
      <c r="L416" s="42">
        <f t="shared" si="106"/>
        <v>0</v>
      </c>
      <c r="M416" s="43">
        <f t="shared" si="107"/>
        <v>0</v>
      </c>
      <c r="N416" s="571"/>
      <c r="O416" s="196"/>
      <c r="R416" s="465"/>
    </row>
    <row r="417" spans="1:18" ht="14.4" customHeight="1" x14ac:dyDescent="0.3">
      <c r="A417" s="221" t="s">
        <v>364</v>
      </c>
      <c r="B417" s="138" t="s">
        <v>96</v>
      </c>
      <c r="C417" s="27"/>
      <c r="D417" s="28">
        <v>0</v>
      </c>
      <c r="E417" s="52" t="s">
        <v>15</v>
      </c>
      <c r="F417" s="52" t="s">
        <v>388</v>
      </c>
      <c r="G417" s="52" t="s">
        <v>389</v>
      </c>
      <c r="H417" s="52" t="s">
        <v>410</v>
      </c>
      <c r="I417" s="52" t="s">
        <v>394</v>
      </c>
      <c r="J417" s="52" t="s">
        <v>411</v>
      </c>
      <c r="K417" s="75"/>
      <c r="L417" s="35" t="e">
        <f>L418+L419+L420+L421+L423+L422+#REF!</f>
        <v>#REF!</v>
      </c>
      <c r="M417" s="37"/>
      <c r="N417" s="207"/>
      <c r="O417" s="196"/>
      <c r="R417" s="465"/>
    </row>
    <row r="418" spans="1:18" ht="14.4" customHeight="1" x14ac:dyDescent="0.3">
      <c r="A418" s="139"/>
      <c r="B418" s="140"/>
      <c r="C418" s="53">
        <v>26</v>
      </c>
      <c r="D418" s="466">
        <v>159</v>
      </c>
      <c r="E418" s="343"/>
      <c r="F418" s="326"/>
      <c r="G418" s="326"/>
      <c r="H418" s="326"/>
      <c r="I418" s="326"/>
      <c r="J418" s="326"/>
      <c r="K418" s="46"/>
      <c r="L418" s="42">
        <f t="shared" ref="L418:L423" si="108">E418+F418+G418+H418+I418+J418+K418</f>
        <v>0</v>
      </c>
      <c r="M418" s="43">
        <f t="shared" ref="M418:M423" si="109">L418*D418</f>
        <v>0</v>
      </c>
      <c r="N418" s="200"/>
      <c r="O418" s="196"/>
      <c r="R418" s="465"/>
    </row>
    <row r="419" spans="1:18" ht="14.4" customHeight="1" x14ac:dyDescent="0.3">
      <c r="A419" s="139"/>
      <c r="B419" s="140"/>
      <c r="C419" s="53">
        <v>28</v>
      </c>
      <c r="D419" s="466">
        <v>159</v>
      </c>
      <c r="E419" s="343"/>
      <c r="F419" s="326"/>
      <c r="G419" s="326"/>
      <c r="H419" s="326"/>
      <c r="I419" s="326"/>
      <c r="J419" s="326"/>
      <c r="K419" s="46"/>
      <c r="L419" s="42">
        <f t="shared" si="108"/>
        <v>0</v>
      </c>
      <c r="M419" s="43">
        <f t="shared" si="109"/>
        <v>0</v>
      </c>
      <c r="N419" s="200"/>
      <c r="O419" s="196"/>
      <c r="R419" s="465"/>
    </row>
    <row r="420" spans="1:18" ht="14.4" customHeight="1" x14ac:dyDescent="0.3">
      <c r="A420" s="139"/>
      <c r="B420" s="140"/>
      <c r="C420" s="53">
        <v>30</v>
      </c>
      <c r="D420" s="466">
        <v>178</v>
      </c>
      <c r="E420" s="343"/>
      <c r="F420" s="326"/>
      <c r="G420" s="326"/>
      <c r="H420" s="326"/>
      <c r="I420" s="326"/>
      <c r="J420" s="326"/>
      <c r="K420" s="46"/>
      <c r="L420" s="42">
        <f t="shared" si="108"/>
        <v>0</v>
      </c>
      <c r="M420" s="43">
        <f t="shared" si="109"/>
        <v>0</v>
      </c>
      <c r="N420" s="200"/>
      <c r="O420" s="196"/>
      <c r="R420" s="465"/>
    </row>
    <row r="421" spans="1:18" ht="14.4" customHeight="1" x14ac:dyDescent="0.3">
      <c r="A421" s="139"/>
      <c r="B421" s="228"/>
      <c r="C421" s="53">
        <v>32</v>
      </c>
      <c r="D421" s="466">
        <v>178</v>
      </c>
      <c r="E421" s="343"/>
      <c r="F421" s="326"/>
      <c r="G421" s="326"/>
      <c r="H421" s="326"/>
      <c r="I421" s="326"/>
      <c r="J421" s="326"/>
      <c r="K421" s="46"/>
      <c r="L421" s="42">
        <f t="shared" si="108"/>
        <v>0</v>
      </c>
      <c r="M421" s="43">
        <f t="shared" si="109"/>
        <v>0</v>
      </c>
      <c r="N421" s="200"/>
      <c r="O421" s="196"/>
      <c r="R421" s="465"/>
    </row>
    <row r="422" spans="1:18" ht="14.4" customHeight="1" x14ac:dyDescent="0.3">
      <c r="A422" s="139"/>
      <c r="B422" s="228"/>
      <c r="C422" s="53">
        <v>34</v>
      </c>
      <c r="D422" s="466">
        <v>199</v>
      </c>
      <c r="E422" s="343"/>
      <c r="F422" s="326"/>
      <c r="G422" s="326"/>
      <c r="H422" s="326"/>
      <c r="I422" s="326"/>
      <c r="J422" s="326"/>
      <c r="K422" s="46"/>
      <c r="L422" s="42">
        <f t="shared" si="108"/>
        <v>0</v>
      </c>
      <c r="M422" s="43">
        <f t="shared" si="109"/>
        <v>0</v>
      </c>
      <c r="N422" s="200"/>
      <c r="O422" s="196"/>
      <c r="R422" s="465"/>
    </row>
    <row r="423" spans="1:18" ht="14.4" customHeight="1" x14ac:dyDescent="0.3">
      <c r="A423" s="139"/>
      <c r="B423" s="228"/>
      <c r="C423" s="53">
        <v>36</v>
      </c>
      <c r="D423" s="466">
        <v>212</v>
      </c>
      <c r="E423" s="343"/>
      <c r="F423" s="326"/>
      <c r="G423" s="326"/>
      <c r="H423" s="326"/>
      <c r="I423" s="326"/>
      <c r="J423" s="326"/>
      <c r="K423" s="46"/>
      <c r="L423" s="42">
        <f t="shared" si="108"/>
        <v>0</v>
      </c>
      <c r="M423" s="43">
        <f t="shared" si="109"/>
        <v>0</v>
      </c>
      <c r="N423" s="200"/>
      <c r="O423" s="196"/>
      <c r="R423" s="465"/>
    </row>
    <row r="424" spans="1:18" ht="14.4" customHeight="1" thickBot="1" x14ac:dyDescent="0.35">
      <c r="A424" s="142"/>
      <c r="B424" s="208"/>
      <c r="C424" s="136">
        <v>36</v>
      </c>
      <c r="D424" s="491">
        <v>102</v>
      </c>
      <c r="E424" s="69"/>
      <c r="F424" s="69"/>
      <c r="G424" s="69"/>
      <c r="H424" s="69"/>
      <c r="I424" s="69"/>
      <c r="J424" s="69"/>
      <c r="K424" s="69"/>
      <c r="L424" s="110">
        <f t="shared" ref="L424" si="110">E424+F424+G424+H424+I424+J424+K424</f>
        <v>0</v>
      </c>
      <c r="M424" s="111">
        <f t="shared" ref="M424" si="111">L424*D424</f>
        <v>0</v>
      </c>
      <c r="N424" s="209"/>
      <c r="O424" s="196"/>
      <c r="R424" s="465"/>
    </row>
    <row r="425" spans="1:18" ht="14.4" customHeight="1" x14ac:dyDescent="0.3">
      <c r="A425" s="221" t="s">
        <v>368</v>
      </c>
      <c r="B425" s="138" t="s">
        <v>96</v>
      </c>
      <c r="C425" s="27"/>
      <c r="D425" s="28">
        <v>0</v>
      </c>
      <c r="E425" s="52" t="s">
        <v>409</v>
      </c>
      <c r="F425" s="75"/>
      <c r="G425" s="75"/>
      <c r="H425" s="75"/>
      <c r="I425" s="75"/>
      <c r="J425" s="75"/>
      <c r="K425" s="75"/>
      <c r="L425" s="35">
        <f>L426+L427+L428+L429+L431+L430+L432</f>
        <v>0</v>
      </c>
      <c r="M425" s="37"/>
      <c r="N425" s="207"/>
      <c r="O425" s="196"/>
      <c r="R425" s="465"/>
    </row>
    <row r="426" spans="1:18" ht="14.4" customHeight="1" x14ac:dyDescent="0.3">
      <c r="A426" s="139"/>
      <c r="B426" s="140"/>
      <c r="C426" s="53">
        <v>28</v>
      </c>
      <c r="D426" s="466">
        <v>166</v>
      </c>
      <c r="E426" s="46"/>
      <c r="F426" s="46"/>
      <c r="G426" s="46"/>
      <c r="H426" s="46"/>
      <c r="I426" s="46"/>
      <c r="J426" s="46"/>
      <c r="K426" s="46"/>
      <c r="L426" s="42">
        <f t="shared" ref="L426:L431" si="112">E426+F426+G426+H426+I426+J426+K426</f>
        <v>0</v>
      </c>
      <c r="M426" s="43">
        <f t="shared" ref="M426:M431" si="113">L426*D426</f>
        <v>0</v>
      </c>
      <c r="N426" s="200"/>
      <c r="O426" s="196"/>
      <c r="R426" s="465"/>
    </row>
    <row r="427" spans="1:18" ht="14.4" customHeight="1" x14ac:dyDescent="0.3">
      <c r="A427" s="139"/>
      <c r="B427" s="140"/>
      <c r="C427" s="53">
        <v>30</v>
      </c>
      <c r="D427" s="466">
        <v>166</v>
      </c>
      <c r="E427" s="343"/>
      <c r="F427" s="46"/>
      <c r="G427" s="46"/>
      <c r="H427" s="46"/>
      <c r="I427" s="46"/>
      <c r="J427" s="46"/>
      <c r="K427" s="46"/>
      <c r="L427" s="42">
        <f t="shared" si="112"/>
        <v>0</v>
      </c>
      <c r="M427" s="43">
        <f t="shared" si="113"/>
        <v>0</v>
      </c>
      <c r="N427" s="200"/>
      <c r="O427" s="196"/>
      <c r="R427" s="465"/>
    </row>
    <row r="428" spans="1:18" ht="14.4" customHeight="1" x14ac:dyDescent="0.3">
      <c r="A428" s="139"/>
      <c r="B428" s="140"/>
      <c r="C428" s="53">
        <v>32</v>
      </c>
      <c r="D428" s="466">
        <v>166</v>
      </c>
      <c r="E428" s="343"/>
      <c r="F428" s="46"/>
      <c r="G428" s="46"/>
      <c r="H428" s="46"/>
      <c r="I428" s="46"/>
      <c r="J428" s="46"/>
      <c r="K428" s="46"/>
      <c r="L428" s="42">
        <f t="shared" si="112"/>
        <v>0</v>
      </c>
      <c r="M428" s="43">
        <f t="shared" si="113"/>
        <v>0</v>
      </c>
      <c r="N428" s="200"/>
      <c r="O428" s="196"/>
      <c r="R428" s="465"/>
    </row>
    <row r="429" spans="1:18" ht="14.4" customHeight="1" x14ac:dyDescent="0.3">
      <c r="A429" s="139"/>
      <c r="B429" s="228"/>
      <c r="C429" s="53">
        <v>34</v>
      </c>
      <c r="D429" s="466">
        <v>185</v>
      </c>
      <c r="E429" s="343"/>
      <c r="F429" s="46"/>
      <c r="G429" s="46"/>
      <c r="H429" s="46"/>
      <c r="I429" s="46"/>
      <c r="J429" s="46"/>
      <c r="K429" s="46"/>
      <c r="L429" s="42">
        <f t="shared" si="112"/>
        <v>0</v>
      </c>
      <c r="M429" s="43">
        <f t="shared" si="113"/>
        <v>0</v>
      </c>
      <c r="N429" s="200"/>
      <c r="O429" s="196"/>
      <c r="R429" s="465"/>
    </row>
    <row r="430" spans="1:18" ht="14.4" customHeight="1" x14ac:dyDescent="0.3">
      <c r="A430" s="139"/>
      <c r="B430" s="228"/>
      <c r="C430" s="53">
        <v>36</v>
      </c>
      <c r="D430" s="466">
        <v>212</v>
      </c>
      <c r="E430" s="343"/>
      <c r="F430" s="46"/>
      <c r="G430" s="46"/>
      <c r="H430" s="46"/>
      <c r="I430" s="46"/>
      <c r="J430" s="46"/>
      <c r="K430" s="46"/>
      <c r="L430" s="42">
        <f t="shared" si="112"/>
        <v>0</v>
      </c>
      <c r="M430" s="43">
        <f t="shared" si="113"/>
        <v>0</v>
      </c>
      <c r="N430" s="200"/>
      <c r="O430" s="196"/>
      <c r="R430" s="465"/>
    </row>
    <row r="431" spans="1:18" ht="14.4" customHeight="1" thickBot="1" x14ac:dyDescent="0.35">
      <c r="A431" s="139" t="s">
        <v>408</v>
      </c>
      <c r="B431" s="228"/>
      <c r="C431" s="53">
        <v>40</v>
      </c>
      <c r="D431" s="466">
        <v>245</v>
      </c>
      <c r="E431" s="343"/>
      <c r="F431" s="46"/>
      <c r="G431" s="46"/>
      <c r="H431" s="46"/>
      <c r="I431" s="46"/>
      <c r="J431" s="46"/>
      <c r="K431" s="46"/>
      <c r="L431" s="42">
        <f t="shared" si="112"/>
        <v>0</v>
      </c>
      <c r="M431" s="43">
        <f t="shared" si="113"/>
        <v>0</v>
      </c>
      <c r="N431" s="200"/>
      <c r="O431" s="196"/>
      <c r="R431" s="465"/>
    </row>
    <row r="432" spans="1:18" ht="14.4" customHeight="1" x14ac:dyDescent="0.3">
      <c r="A432" s="137" t="s">
        <v>151</v>
      </c>
      <c r="B432" s="138" t="s">
        <v>152</v>
      </c>
      <c r="C432" s="27"/>
      <c r="D432" s="28">
        <v>0</v>
      </c>
      <c r="E432" s="52" t="s">
        <v>15</v>
      </c>
      <c r="F432" s="52" t="s">
        <v>406</v>
      </c>
      <c r="G432" s="75"/>
      <c r="H432" s="75"/>
      <c r="I432" s="75"/>
      <c r="J432" s="75"/>
      <c r="K432" s="75"/>
      <c r="L432" s="35">
        <f>L433+L434+L435+L436+L438+L437+L439</f>
        <v>0</v>
      </c>
      <c r="M432" s="37"/>
      <c r="N432" s="207"/>
      <c r="O432" s="196"/>
      <c r="R432" s="465"/>
    </row>
    <row r="433" spans="1:18" ht="14.4" customHeight="1" x14ac:dyDescent="0.3">
      <c r="A433" s="139"/>
      <c r="B433" s="140"/>
      <c r="C433" s="53">
        <v>28</v>
      </c>
      <c r="D433" s="466">
        <v>125</v>
      </c>
      <c r="E433" s="343"/>
      <c r="F433" s="343"/>
      <c r="G433" s="326"/>
      <c r="H433" s="326"/>
      <c r="I433" s="326"/>
      <c r="J433" s="326"/>
      <c r="K433" s="46"/>
      <c r="L433" s="42">
        <f t="shared" ref="L433:L439" si="114">E433+F433+G433+H433+I433+J433+K433</f>
        <v>0</v>
      </c>
      <c r="M433" s="43">
        <f t="shared" ref="M433:M439" si="115">L433*D433</f>
        <v>0</v>
      </c>
      <c r="N433" s="200"/>
      <c r="O433" s="196"/>
      <c r="R433" s="465"/>
    </row>
    <row r="434" spans="1:18" ht="14.4" customHeight="1" x14ac:dyDescent="0.3">
      <c r="A434" s="139"/>
      <c r="B434" s="228"/>
      <c r="C434" s="53">
        <v>30</v>
      </c>
      <c r="D434" s="466">
        <v>125</v>
      </c>
      <c r="E434" s="343"/>
      <c r="F434" s="343"/>
      <c r="G434" s="326"/>
      <c r="H434" s="326"/>
      <c r="I434" s="326"/>
      <c r="J434" s="326"/>
      <c r="K434" s="46"/>
      <c r="L434" s="42">
        <f t="shared" si="114"/>
        <v>0</v>
      </c>
      <c r="M434" s="43">
        <f t="shared" si="115"/>
        <v>0</v>
      </c>
      <c r="N434" s="200"/>
      <c r="O434" s="196"/>
      <c r="R434" s="465"/>
    </row>
    <row r="435" spans="1:18" ht="14.4" customHeight="1" x14ac:dyDescent="0.3">
      <c r="A435" s="139"/>
      <c r="B435" s="228"/>
      <c r="C435" s="53">
        <v>32</v>
      </c>
      <c r="D435" s="466">
        <v>139</v>
      </c>
      <c r="E435" s="343"/>
      <c r="F435" s="343"/>
      <c r="G435" s="326"/>
      <c r="H435" s="326"/>
      <c r="I435" s="326"/>
      <c r="J435" s="326"/>
      <c r="K435" s="46"/>
      <c r="L435" s="42">
        <f t="shared" si="114"/>
        <v>0</v>
      </c>
      <c r="M435" s="43">
        <f t="shared" si="115"/>
        <v>0</v>
      </c>
      <c r="N435" s="200"/>
      <c r="O435" s="196"/>
      <c r="R435" s="465"/>
    </row>
    <row r="436" spans="1:18" ht="14.4" customHeight="1" x14ac:dyDescent="0.3">
      <c r="A436" s="139"/>
      <c r="B436" s="228"/>
      <c r="C436" s="53">
        <v>34</v>
      </c>
      <c r="D436" s="466">
        <v>146</v>
      </c>
      <c r="E436" s="343"/>
      <c r="F436" s="343"/>
      <c r="G436" s="326"/>
      <c r="H436" s="326"/>
      <c r="I436" s="326"/>
      <c r="J436" s="326"/>
      <c r="K436" s="46"/>
      <c r="L436" s="42">
        <f t="shared" si="114"/>
        <v>0</v>
      </c>
      <c r="M436" s="43">
        <f t="shared" si="115"/>
        <v>0</v>
      </c>
      <c r="N436" s="200"/>
      <c r="O436" s="196"/>
      <c r="R436" s="465"/>
    </row>
    <row r="437" spans="1:18" ht="14.4" customHeight="1" x14ac:dyDescent="0.3">
      <c r="A437" s="139"/>
      <c r="B437" s="228"/>
      <c r="C437" s="53">
        <v>36</v>
      </c>
      <c r="D437" s="466">
        <v>159</v>
      </c>
      <c r="E437" s="343"/>
      <c r="F437" s="343"/>
      <c r="G437" s="326"/>
      <c r="H437" s="326"/>
      <c r="I437" s="326"/>
      <c r="J437" s="326"/>
      <c r="K437" s="46"/>
      <c r="L437" s="42">
        <f t="shared" si="114"/>
        <v>0</v>
      </c>
      <c r="M437" s="43">
        <f t="shared" si="115"/>
        <v>0</v>
      </c>
      <c r="N437" s="200"/>
      <c r="O437" s="196"/>
      <c r="R437" s="465"/>
    </row>
    <row r="438" spans="1:18" ht="14.4" customHeight="1" x14ac:dyDescent="0.3">
      <c r="A438" s="139"/>
      <c r="B438" s="228"/>
      <c r="C438" s="53">
        <v>140</v>
      </c>
      <c r="D438" s="466">
        <v>178</v>
      </c>
      <c r="E438" s="343"/>
      <c r="F438" s="343"/>
      <c r="G438" s="326"/>
      <c r="H438" s="326"/>
      <c r="I438" s="326"/>
      <c r="J438" s="326"/>
      <c r="K438" s="46"/>
      <c r="L438" s="42">
        <f t="shared" si="114"/>
        <v>0</v>
      </c>
      <c r="M438" s="43">
        <f t="shared" si="115"/>
        <v>0</v>
      </c>
      <c r="N438" s="200"/>
      <c r="O438" s="196"/>
      <c r="R438" s="465"/>
    </row>
    <row r="439" spans="1:18" ht="14.4" customHeight="1" x14ac:dyDescent="0.3">
      <c r="A439" s="139"/>
      <c r="B439" s="275"/>
      <c r="C439" s="46"/>
      <c r="D439" s="276">
        <v>0</v>
      </c>
      <c r="E439" s="46"/>
      <c r="F439" s="333"/>
      <c r="G439" s="333"/>
      <c r="H439" s="333"/>
      <c r="I439" s="333"/>
      <c r="J439" s="46"/>
      <c r="K439" s="46"/>
      <c r="L439" s="42">
        <f t="shared" si="114"/>
        <v>0</v>
      </c>
      <c r="M439" s="43">
        <f t="shared" si="115"/>
        <v>0</v>
      </c>
      <c r="N439" s="200"/>
      <c r="O439" s="196"/>
      <c r="R439" s="465"/>
    </row>
    <row r="440" spans="1:18" ht="14.4" customHeight="1" thickBot="1" x14ac:dyDescent="0.35">
      <c r="A440" s="244" t="s">
        <v>412</v>
      </c>
      <c r="B440" s="143"/>
      <c r="C440" s="69"/>
      <c r="D440" s="70">
        <v>0</v>
      </c>
      <c r="E440" s="69"/>
      <c r="F440" s="69"/>
      <c r="G440" s="69"/>
      <c r="H440" s="69"/>
      <c r="I440" s="69"/>
      <c r="J440" s="69"/>
      <c r="K440" s="69"/>
      <c r="L440" s="71"/>
      <c r="M440" s="72"/>
      <c r="N440" s="214"/>
      <c r="O440" s="196"/>
      <c r="R440" s="465"/>
    </row>
    <row r="441" spans="1:18" ht="14.4" customHeight="1" x14ac:dyDescent="0.3">
      <c r="A441" s="137" t="s">
        <v>390</v>
      </c>
      <c r="B441" s="138" t="s">
        <v>96</v>
      </c>
      <c r="C441" s="27"/>
      <c r="D441" s="28">
        <v>0</v>
      </c>
      <c r="E441" s="358" t="s">
        <v>15</v>
      </c>
      <c r="F441" s="358" t="s">
        <v>200</v>
      </c>
      <c r="G441" s="358" t="s">
        <v>382</v>
      </c>
      <c r="H441" s="358" t="s">
        <v>391</v>
      </c>
      <c r="I441" s="358" t="s">
        <v>392</v>
      </c>
      <c r="J441" s="75"/>
      <c r="K441" s="75"/>
      <c r="L441" s="35">
        <f>L442+L443+L444+L445+L447+L446+L448</f>
        <v>0</v>
      </c>
      <c r="M441" s="37"/>
      <c r="N441" s="207"/>
      <c r="O441" s="196"/>
      <c r="R441" s="465"/>
    </row>
    <row r="442" spans="1:18" ht="14.4" customHeight="1" x14ac:dyDescent="0.3">
      <c r="A442" s="139"/>
      <c r="B442" s="140"/>
      <c r="C442" s="53">
        <v>24</v>
      </c>
      <c r="D442" s="466">
        <v>125</v>
      </c>
      <c r="E442" s="343"/>
      <c r="F442" s="326"/>
      <c r="G442" s="326"/>
      <c r="H442" s="326"/>
      <c r="I442" s="326"/>
      <c r="J442" s="333"/>
      <c r="K442" s="46"/>
      <c r="L442" s="42">
        <f t="shared" ref="L442:L448" si="116">E442+F442+G442+H442+I442+J442+K442</f>
        <v>0</v>
      </c>
      <c r="M442" s="43">
        <f t="shared" ref="M442:M448" si="117">L442*D442</f>
        <v>0</v>
      </c>
      <c r="N442" s="200"/>
      <c r="O442" s="196"/>
      <c r="R442" s="465"/>
    </row>
    <row r="443" spans="1:18" ht="14.4" customHeight="1" x14ac:dyDescent="0.3">
      <c r="A443" s="139"/>
      <c r="B443" s="228"/>
      <c r="C443" s="53">
        <v>26</v>
      </c>
      <c r="D443" s="466">
        <v>125</v>
      </c>
      <c r="E443" s="343"/>
      <c r="F443" s="326"/>
      <c r="G443" s="326"/>
      <c r="H443" s="326"/>
      <c r="I443" s="326"/>
      <c r="J443" s="333"/>
      <c r="K443" s="46"/>
      <c r="L443" s="42">
        <f t="shared" si="116"/>
        <v>0</v>
      </c>
      <c r="M443" s="43">
        <f t="shared" si="117"/>
        <v>0</v>
      </c>
      <c r="N443" s="200"/>
      <c r="O443" s="196"/>
      <c r="R443" s="465"/>
    </row>
    <row r="444" spans="1:18" ht="14.4" customHeight="1" x14ac:dyDescent="0.3">
      <c r="A444" s="139"/>
      <c r="B444" s="228"/>
      <c r="C444" s="53">
        <v>28</v>
      </c>
      <c r="D444" s="466">
        <v>125</v>
      </c>
      <c r="E444" s="343"/>
      <c r="F444" s="326"/>
      <c r="G444" s="326"/>
      <c r="H444" s="326"/>
      <c r="I444" s="326"/>
      <c r="J444" s="333"/>
      <c r="K444" s="46"/>
      <c r="L444" s="42">
        <f t="shared" si="116"/>
        <v>0</v>
      </c>
      <c r="M444" s="43">
        <f t="shared" si="117"/>
        <v>0</v>
      </c>
      <c r="N444" s="200"/>
      <c r="O444" s="196"/>
      <c r="R444" s="465"/>
    </row>
    <row r="445" spans="1:18" ht="14.4" customHeight="1" x14ac:dyDescent="0.3">
      <c r="A445" s="139"/>
      <c r="B445" s="228"/>
      <c r="C445" s="53">
        <v>30</v>
      </c>
      <c r="D445" s="466">
        <v>139</v>
      </c>
      <c r="E445" s="343"/>
      <c r="F445" s="326"/>
      <c r="G445" s="326"/>
      <c r="H445" s="326"/>
      <c r="I445" s="326"/>
      <c r="J445" s="333"/>
      <c r="K445" s="46"/>
      <c r="L445" s="42">
        <f t="shared" si="116"/>
        <v>0</v>
      </c>
      <c r="M445" s="43">
        <f t="shared" si="117"/>
        <v>0</v>
      </c>
      <c r="N445" s="200"/>
      <c r="O445" s="196"/>
      <c r="R445" s="465"/>
    </row>
    <row r="446" spans="1:18" ht="14.4" customHeight="1" x14ac:dyDescent="0.3">
      <c r="A446" s="139"/>
      <c r="B446" s="140"/>
      <c r="C446" s="53">
        <v>32</v>
      </c>
      <c r="D446" s="466">
        <v>152</v>
      </c>
      <c r="E446" s="343"/>
      <c r="F446" s="326"/>
      <c r="G446" s="326"/>
      <c r="H446" s="326"/>
      <c r="I446" s="326"/>
      <c r="J446" s="333"/>
      <c r="K446" s="46"/>
      <c r="L446" s="42">
        <f t="shared" si="116"/>
        <v>0</v>
      </c>
      <c r="M446" s="43">
        <f t="shared" si="117"/>
        <v>0</v>
      </c>
      <c r="N446" s="200"/>
      <c r="O446" s="196"/>
      <c r="R446" s="465"/>
    </row>
    <row r="447" spans="1:18" ht="14.4" customHeight="1" x14ac:dyDescent="0.3">
      <c r="A447" s="139"/>
      <c r="B447" s="229"/>
      <c r="C447" s="53">
        <v>34</v>
      </c>
      <c r="D447" s="466">
        <v>173</v>
      </c>
      <c r="E447" s="343"/>
      <c r="F447" s="326"/>
      <c r="G447" s="326"/>
      <c r="H447" s="326"/>
      <c r="I447" s="326"/>
      <c r="J447" s="333"/>
      <c r="K447" s="46"/>
      <c r="L447" s="42">
        <f t="shared" si="116"/>
        <v>0</v>
      </c>
      <c r="M447" s="43">
        <f t="shared" si="117"/>
        <v>0</v>
      </c>
      <c r="N447" s="200"/>
      <c r="O447" s="196"/>
      <c r="R447" s="465"/>
    </row>
    <row r="448" spans="1:18" ht="14.4" customHeight="1" thickBot="1" x14ac:dyDescent="0.35">
      <c r="A448" s="304" t="s">
        <v>393</v>
      </c>
      <c r="B448" s="143"/>
      <c r="C448" s="69">
        <v>36</v>
      </c>
      <c r="D448" s="466">
        <v>185</v>
      </c>
      <c r="E448" s="69"/>
      <c r="F448" s="69"/>
      <c r="G448" s="69"/>
      <c r="H448" s="69"/>
      <c r="I448" s="69"/>
      <c r="J448" s="69"/>
      <c r="K448" s="69"/>
      <c r="L448" s="110">
        <f t="shared" si="116"/>
        <v>0</v>
      </c>
      <c r="M448" s="111">
        <f t="shared" si="117"/>
        <v>0</v>
      </c>
      <c r="N448" s="209"/>
      <c r="O448" s="196"/>
      <c r="R448" s="465"/>
    </row>
    <row r="449" spans="1:18" ht="14.4" customHeight="1" x14ac:dyDescent="0.3">
      <c r="A449" s="139" t="s">
        <v>153</v>
      </c>
      <c r="B449" s="140" t="s">
        <v>14</v>
      </c>
      <c r="C449" s="53"/>
      <c r="D449" s="242">
        <v>0</v>
      </c>
      <c r="E449" s="78" t="s">
        <v>34</v>
      </c>
      <c r="F449" s="75"/>
      <c r="G449" s="75"/>
      <c r="H449" s="75"/>
      <c r="I449" s="75"/>
      <c r="J449" s="75"/>
      <c r="K449" s="46"/>
      <c r="L449" s="88">
        <f>L450+L451+L452+L453+L455+L454</f>
        <v>0</v>
      </c>
      <c r="M449" s="43"/>
      <c r="N449" s="200"/>
      <c r="O449" s="196"/>
      <c r="R449" s="465"/>
    </row>
    <row r="450" spans="1:18" ht="14.4" customHeight="1" x14ac:dyDescent="0.3">
      <c r="A450" s="139"/>
      <c r="B450" s="140"/>
      <c r="C450" s="53">
        <v>28</v>
      </c>
      <c r="D450" s="466">
        <v>120</v>
      </c>
      <c r="E450" s="53"/>
      <c r="F450" s="46"/>
      <c r="G450" s="46"/>
      <c r="H450" s="46"/>
      <c r="I450" s="46"/>
      <c r="J450" s="46"/>
      <c r="K450" s="46"/>
      <c r="L450" s="42">
        <f t="shared" ref="L450:L455" si="118">E450+F450+G450+H450+I450+J450+K450</f>
        <v>0</v>
      </c>
      <c r="M450" s="43">
        <f t="shared" ref="M450:M455" si="119">L450*D450</f>
        <v>0</v>
      </c>
      <c r="N450" s="200"/>
      <c r="O450" s="196"/>
      <c r="R450" s="465"/>
    </row>
    <row r="451" spans="1:18" ht="14.4" customHeight="1" x14ac:dyDescent="0.3">
      <c r="A451" s="139"/>
      <c r="B451" s="140"/>
      <c r="C451" s="53">
        <v>30</v>
      </c>
      <c r="D451" s="466">
        <v>120</v>
      </c>
      <c r="E451" s="53"/>
      <c r="F451" s="46"/>
      <c r="G451" s="46"/>
      <c r="H451" s="46"/>
      <c r="I451" s="46"/>
      <c r="J451" s="46"/>
      <c r="K451" s="46"/>
      <c r="L451" s="42">
        <f t="shared" si="118"/>
        <v>0</v>
      </c>
      <c r="M451" s="43">
        <f t="shared" si="119"/>
        <v>0</v>
      </c>
      <c r="N451" s="200"/>
      <c r="O451" s="196"/>
      <c r="R451" s="465"/>
    </row>
    <row r="452" spans="1:18" ht="14.4" customHeight="1" x14ac:dyDescent="0.3">
      <c r="A452" s="139"/>
      <c r="B452" s="140"/>
      <c r="C452" s="53">
        <v>32</v>
      </c>
      <c r="D452" s="466">
        <v>120</v>
      </c>
      <c r="E452" s="53"/>
      <c r="F452" s="46"/>
      <c r="G452" s="46"/>
      <c r="H452" s="46"/>
      <c r="I452" s="46"/>
      <c r="J452" s="46"/>
      <c r="K452" s="46"/>
      <c r="L452" s="42">
        <f t="shared" si="118"/>
        <v>0</v>
      </c>
      <c r="M452" s="43">
        <f t="shared" si="119"/>
        <v>0</v>
      </c>
      <c r="N452" s="200"/>
      <c r="O452" s="196"/>
      <c r="R452" s="465"/>
    </row>
    <row r="453" spans="1:18" ht="14.4" customHeight="1" x14ac:dyDescent="0.3">
      <c r="A453" s="139"/>
      <c r="B453" s="140"/>
      <c r="C453" s="53">
        <v>34</v>
      </c>
      <c r="D453" s="466">
        <v>132</v>
      </c>
      <c r="E453" s="53"/>
      <c r="F453" s="46"/>
      <c r="G453" s="46"/>
      <c r="H453" s="46"/>
      <c r="I453" s="46"/>
      <c r="J453" s="46"/>
      <c r="K453" s="46"/>
      <c r="L453" s="42">
        <f t="shared" si="118"/>
        <v>0</v>
      </c>
      <c r="M453" s="43">
        <f t="shared" si="119"/>
        <v>0</v>
      </c>
      <c r="N453" s="200"/>
      <c r="O453" s="196"/>
      <c r="R453" s="465"/>
    </row>
    <row r="454" spans="1:18" ht="14.4" customHeight="1" x14ac:dyDescent="0.3">
      <c r="A454" s="139"/>
      <c r="B454" s="140"/>
      <c r="C454" s="53">
        <v>36</v>
      </c>
      <c r="D454" s="466">
        <v>146</v>
      </c>
      <c r="E454" s="53"/>
      <c r="F454" s="46"/>
      <c r="G454" s="46"/>
      <c r="H454" s="46"/>
      <c r="I454" s="46"/>
      <c r="J454" s="46"/>
      <c r="K454" s="46"/>
      <c r="L454" s="42">
        <f t="shared" si="118"/>
        <v>0</v>
      </c>
      <c r="M454" s="43">
        <f t="shared" si="119"/>
        <v>0</v>
      </c>
      <c r="N454" s="200"/>
      <c r="O454" s="196"/>
      <c r="R454" s="465"/>
    </row>
    <row r="455" spans="1:18" ht="14.4" customHeight="1" x14ac:dyDescent="0.3">
      <c r="A455" s="232"/>
      <c r="B455" s="140"/>
      <c r="C455" s="53">
        <v>38</v>
      </c>
      <c r="D455" s="466">
        <v>159</v>
      </c>
      <c r="E455" s="53"/>
      <c r="F455" s="46"/>
      <c r="G455" s="46"/>
      <c r="H455" s="46"/>
      <c r="I455" s="46"/>
      <c r="J455" s="46"/>
      <c r="K455" s="46"/>
      <c r="L455" s="42">
        <f t="shared" si="118"/>
        <v>0</v>
      </c>
      <c r="M455" s="43">
        <f t="shared" si="119"/>
        <v>0</v>
      </c>
      <c r="N455" s="200"/>
      <c r="O455" s="196"/>
      <c r="R455" s="465"/>
    </row>
    <row r="456" spans="1:18" ht="14.4" customHeight="1" thickBot="1" x14ac:dyDescent="0.35">
      <c r="A456" s="142"/>
      <c r="B456" s="208"/>
      <c r="C456" s="136">
        <v>38</v>
      </c>
      <c r="D456" s="466">
        <v>173</v>
      </c>
      <c r="E456" s="136"/>
      <c r="F456" s="69"/>
      <c r="G456" s="69"/>
      <c r="H456" s="69"/>
      <c r="I456" s="69"/>
      <c r="J456" s="69"/>
      <c r="K456" s="69"/>
      <c r="L456" s="110">
        <f t="shared" ref="L456" si="120">E456+F456+G456+H456+I456+J456+K456</f>
        <v>0</v>
      </c>
      <c r="M456" s="111">
        <f t="shared" ref="M456" si="121">L456*D456</f>
        <v>0</v>
      </c>
      <c r="N456" s="209"/>
      <c r="O456" s="196"/>
      <c r="R456" s="465"/>
    </row>
    <row r="457" spans="1:18" ht="14.4" customHeight="1" x14ac:dyDescent="0.3">
      <c r="A457" s="139" t="s">
        <v>153</v>
      </c>
      <c r="B457" s="140" t="s">
        <v>14</v>
      </c>
      <c r="C457" s="53"/>
      <c r="D457" s="242">
        <v>0</v>
      </c>
      <c r="E457" s="78" t="s">
        <v>175</v>
      </c>
      <c r="F457" s="417" t="s">
        <v>246</v>
      </c>
      <c r="G457" s="418" t="s">
        <v>251</v>
      </c>
      <c r="H457" s="75"/>
      <c r="I457" s="75"/>
      <c r="J457" s="75"/>
      <c r="K457" s="46"/>
      <c r="L457" s="88">
        <f>L458+L459+L460+L461+L463+L462</f>
        <v>0</v>
      </c>
      <c r="M457" s="43"/>
      <c r="N457" s="200"/>
      <c r="O457" s="196"/>
      <c r="R457" s="465"/>
    </row>
    <row r="458" spans="1:18" ht="14.4" customHeight="1" x14ac:dyDescent="0.3">
      <c r="A458" s="139"/>
      <c r="B458" s="140"/>
      <c r="C458" s="53">
        <v>28</v>
      </c>
      <c r="D458" s="466">
        <v>120</v>
      </c>
      <c r="E458" s="53"/>
      <c r="F458" s="343"/>
      <c r="G458" s="343"/>
      <c r="H458" s="46"/>
      <c r="I458" s="46"/>
      <c r="J458" s="46"/>
      <c r="K458" s="46"/>
      <c r="L458" s="42">
        <f t="shared" ref="L458:L463" si="122">E458+F458+G458+H458+I458+J458+K458</f>
        <v>0</v>
      </c>
      <c r="M458" s="43">
        <f t="shared" ref="M458:M463" si="123">L458*D458</f>
        <v>0</v>
      </c>
      <c r="N458" s="200"/>
      <c r="O458" s="196"/>
      <c r="R458" s="465"/>
    </row>
    <row r="459" spans="1:18" ht="14.4" customHeight="1" x14ac:dyDescent="0.3">
      <c r="A459" s="139"/>
      <c r="B459" s="140"/>
      <c r="C459" s="53">
        <v>30</v>
      </c>
      <c r="D459" s="466">
        <v>120</v>
      </c>
      <c r="E459" s="53"/>
      <c r="F459" s="343"/>
      <c r="G459" s="343"/>
      <c r="H459" s="46"/>
      <c r="I459" s="46"/>
      <c r="J459" s="46"/>
      <c r="K459" s="46"/>
      <c r="L459" s="42">
        <f t="shared" si="122"/>
        <v>0</v>
      </c>
      <c r="M459" s="43">
        <f t="shared" si="123"/>
        <v>0</v>
      </c>
      <c r="N459" s="200"/>
      <c r="O459" s="196"/>
      <c r="R459" s="465"/>
    </row>
    <row r="460" spans="1:18" ht="14.4" customHeight="1" x14ac:dyDescent="0.3">
      <c r="A460" s="139"/>
      <c r="B460" s="140"/>
      <c r="C460" s="53">
        <v>32</v>
      </c>
      <c r="D460" s="466">
        <v>120</v>
      </c>
      <c r="E460" s="53"/>
      <c r="F460" s="343"/>
      <c r="G460" s="343"/>
      <c r="H460" s="46"/>
      <c r="I460" s="46"/>
      <c r="J460" s="46"/>
      <c r="K460" s="46"/>
      <c r="L460" s="42">
        <f t="shared" si="122"/>
        <v>0</v>
      </c>
      <c r="M460" s="43">
        <f t="shared" si="123"/>
        <v>0</v>
      </c>
      <c r="N460" s="200"/>
      <c r="O460" s="196"/>
      <c r="R460" s="465"/>
    </row>
    <row r="461" spans="1:18" ht="14.4" customHeight="1" x14ac:dyDescent="0.3">
      <c r="A461" s="139"/>
      <c r="B461" s="140"/>
      <c r="C461" s="53">
        <v>34</v>
      </c>
      <c r="D461" s="466">
        <v>132</v>
      </c>
      <c r="E461" s="53"/>
      <c r="F461" s="343"/>
      <c r="G461" s="343"/>
      <c r="H461" s="46"/>
      <c r="I461" s="46"/>
      <c r="J461" s="46"/>
      <c r="K461" s="46"/>
      <c r="L461" s="42">
        <f t="shared" si="122"/>
        <v>0</v>
      </c>
      <c r="M461" s="43">
        <f t="shared" si="123"/>
        <v>0</v>
      </c>
      <c r="N461" s="200"/>
      <c r="O461" s="196"/>
      <c r="R461" s="465"/>
    </row>
    <row r="462" spans="1:18" ht="14.4" customHeight="1" x14ac:dyDescent="0.3">
      <c r="A462" s="139"/>
      <c r="B462" s="140"/>
      <c r="C462" s="53">
        <v>36</v>
      </c>
      <c r="D462" s="466">
        <v>146</v>
      </c>
      <c r="E462" s="53"/>
      <c r="F462" s="343"/>
      <c r="G462" s="343"/>
      <c r="H462" s="46"/>
      <c r="I462" s="46"/>
      <c r="J462" s="46"/>
      <c r="K462" s="46"/>
      <c r="L462" s="42">
        <f t="shared" si="122"/>
        <v>0</v>
      </c>
      <c r="M462" s="43">
        <f t="shared" si="123"/>
        <v>0</v>
      </c>
      <c r="N462" s="200"/>
      <c r="O462" s="196"/>
      <c r="R462" s="465"/>
    </row>
    <row r="463" spans="1:18" ht="14.4" customHeight="1" thickBot="1" x14ac:dyDescent="0.35">
      <c r="A463" s="232"/>
      <c r="B463" s="140"/>
      <c r="C463" s="53">
        <v>38</v>
      </c>
      <c r="D463" s="466">
        <v>159</v>
      </c>
      <c r="E463" s="53"/>
      <c r="F463" s="343"/>
      <c r="G463" s="343"/>
      <c r="H463" s="46"/>
      <c r="I463" s="46"/>
      <c r="J463" s="46"/>
      <c r="K463" s="46"/>
      <c r="L463" s="42">
        <f t="shared" si="122"/>
        <v>0</v>
      </c>
      <c r="M463" s="43">
        <f t="shared" si="123"/>
        <v>0</v>
      </c>
      <c r="N463" s="200"/>
      <c r="O463" s="196"/>
      <c r="R463" s="465"/>
    </row>
    <row r="464" spans="1:18" ht="14.4" customHeight="1" x14ac:dyDescent="0.3">
      <c r="A464" s="137" t="s">
        <v>198</v>
      </c>
      <c r="B464" s="138" t="s">
        <v>96</v>
      </c>
      <c r="C464" s="27"/>
      <c r="D464" s="28">
        <v>0</v>
      </c>
      <c r="E464" s="29" t="s">
        <v>15</v>
      </c>
      <c r="F464" s="75"/>
      <c r="G464" s="75"/>
      <c r="H464" s="75"/>
      <c r="I464" s="75"/>
      <c r="J464" s="75"/>
      <c r="K464" s="75"/>
      <c r="L464" s="35">
        <f>L465+L466+L467+L468+L470+L469</f>
        <v>0</v>
      </c>
      <c r="M464" s="37"/>
      <c r="N464" s="207"/>
      <c r="O464" s="196"/>
      <c r="R464" s="465"/>
    </row>
    <row r="465" spans="1:18" ht="14.4" customHeight="1" x14ac:dyDescent="0.3">
      <c r="A465" s="139"/>
      <c r="B465" s="140"/>
      <c r="C465" s="53">
        <v>28</v>
      </c>
      <c r="D465" s="466">
        <v>120</v>
      </c>
      <c r="E465" s="343"/>
      <c r="F465" s="46"/>
      <c r="G465" s="46"/>
      <c r="H465" s="46"/>
      <c r="I465" s="46"/>
      <c r="J465" s="46"/>
      <c r="K465" s="46"/>
      <c r="L465" s="42">
        <f t="shared" ref="L465:L470" si="124">E465+F465+G465+H465+I465+J465</f>
        <v>0</v>
      </c>
      <c r="M465" s="43">
        <f t="shared" ref="M465:M470" si="125">L465*D465</f>
        <v>0</v>
      </c>
      <c r="N465" s="200"/>
      <c r="O465" s="196"/>
      <c r="R465" s="465"/>
    </row>
    <row r="466" spans="1:18" ht="14.4" customHeight="1" x14ac:dyDescent="0.3">
      <c r="A466" s="139"/>
      <c r="B466" s="140"/>
      <c r="C466" s="53">
        <v>30</v>
      </c>
      <c r="D466" s="466">
        <v>120</v>
      </c>
      <c r="E466" s="343"/>
      <c r="F466" s="46"/>
      <c r="G466" s="46"/>
      <c r="H466" s="46"/>
      <c r="I466" s="46"/>
      <c r="J466" s="46"/>
      <c r="K466" s="46"/>
      <c r="L466" s="42">
        <f t="shared" si="124"/>
        <v>0</v>
      </c>
      <c r="M466" s="43">
        <f t="shared" si="125"/>
        <v>0</v>
      </c>
      <c r="N466" s="200"/>
      <c r="O466" s="196"/>
      <c r="R466" s="465"/>
    </row>
    <row r="467" spans="1:18" ht="14.4" customHeight="1" x14ac:dyDescent="0.3">
      <c r="A467" s="139"/>
      <c r="B467" s="140"/>
      <c r="C467" s="53">
        <v>32</v>
      </c>
      <c r="D467" s="466">
        <v>120</v>
      </c>
      <c r="E467" s="343"/>
      <c r="F467" s="46"/>
      <c r="G467" s="46"/>
      <c r="H467" s="46"/>
      <c r="I467" s="46"/>
      <c r="J467" s="46"/>
      <c r="K467" s="46"/>
      <c r="L467" s="42">
        <f t="shared" si="124"/>
        <v>0</v>
      </c>
      <c r="M467" s="43">
        <f t="shared" si="125"/>
        <v>0</v>
      </c>
      <c r="N467" s="200"/>
      <c r="O467" s="196"/>
      <c r="R467" s="465"/>
    </row>
    <row r="468" spans="1:18" ht="14.4" customHeight="1" x14ac:dyDescent="0.3">
      <c r="A468" s="139"/>
      <c r="B468" s="140"/>
      <c r="C468" s="53">
        <v>34</v>
      </c>
      <c r="D468" s="466">
        <v>132</v>
      </c>
      <c r="E468" s="343"/>
      <c r="F468" s="46"/>
      <c r="G468" s="46"/>
      <c r="H468" s="46"/>
      <c r="I468" s="46"/>
      <c r="J468" s="46"/>
      <c r="K468" s="46"/>
      <c r="L468" s="42">
        <f t="shared" si="124"/>
        <v>0</v>
      </c>
      <c r="M468" s="43">
        <f t="shared" si="125"/>
        <v>0</v>
      </c>
      <c r="N468" s="200"/>
      <c r="O468" s="196"/>
      <c r="R468" s="465"/>
    </row>
    <row r="469" spans="1:18" ht="14.4" customHeight="1" x14ac:dyDescent="0.3">
      <c r="A469" s="139"/>
      <c r="B469" s="140"/>
      <c r="C469" s="53">
        <v>36</v>
      </c>
      <c r="D469" s="466">
        <v>146</v>
      </c>
      <c r="E469" s="343"/>
      <c r="F469" s="46"/>
      <c r="G469" s="46"/>
      <c r="H469" s="46"/>
      <c r="I469" s="46"/>
      <c r="J469" s="46"/>
      <c r="K469" s="46"/>
      <c r="L469" s="42">
        <f t="shared" si="124"/>
        <v>0</v>
      </c>
      <c r="M469" s="43">
        <f t="shared" si="125"/>
        <v>0</v>
      </c>
      <c r="N469" s="200"/>
      <c r="O469" s="196"/>
      <c r="R469" s="465"/>
    </row>
    <row r="470" spans="1:18" ht="14.4" customHeight="1" thickBot="1" x14ac:dyDescent="0.35">
      <c r="A470" s="227" t="s">
        <v>231</v>
      </c>
      <c r="B470" s="208"/>
      <c r="C470" s="136">
        <v>38</v>
      </c>
      <c r="D470" s="466">
        <v>159</v>
      </c>
      <c r="E470" s="347"/>
      <c r="F470" s="69"/>
      <c r="G470" s="69"/>
      <c r="H470" s="69"/>
      <c r="I470" s="69"/>
      <c r="J470" s="69"/>
      <c r="K470" s="69"/>
      <c r="L470" s="110">
        <f t="shared" si="124"/>
        <v>0</v>
      </c>
      <c r="M470" s="111">
        <f t="shared" si="125"/>
        <v>0</v>
      </c>
      <c r="N470" s="209"/>
      <c r="O470" s="196"/>
      <c r="R470" s="465"/>
    </row>
    <row r="471" spans="1:18" ht="14.4" customHeight="1" x14ac:dyDescent="0.3">
      <c r="A471" s="137" t="s">
        <v>446</v>
      </c>
      <c r="B471" s="138" t="s">
        <v>118</v>
      </c>
      <c r="C471" s="27"/>
      <c r="D471" s="28">
        <v>0</v>
      </c>
      <c r="E471" s="29" t="s">
        <v>15</v>
      </c>
      <c r="F471" s="29" t="s">
        <v>156</v>
      </c>
      <c r="G471" s="29" t="s">
        <v>129</v>
      </c>
      <c r="H471" s="75"/>
      <c r="I471" s="75"/>
      <c r="J471" s="75"/>
      <c r="K471" s="75"/>
      <c r="L471" s="35">
        <f>L472+L473+L474+L477+L479+L478</f>
        <v>0</v>
      </c>
      <c r="M471" s="37"/>
      <c r="N471" s="207"/>
      <c r="O471" s="196"/>
      <c r="R471" s="465"/>
    </row>
    <row r="472" spans="1:18" ht="14.4" customHeight="1" x14ac:dyDescent="0.3">
      <c r="A472" s="139"/>
      <c r="B472" s="140"/>
      <c r="C472" s="53">
        <v>24</v>
      </c>
      <c r="D472" s="466">
        <v>166</v>
      </c>
      <c r="E472" s="53"/>
      <c r="F472" s="343"/>
      <c r="G472" s="343"/>
      <c r="H472" s="46"/>
      <c r="I472" s="46"/>
      <c r="J472" s="46"/>
      <c r="K472" s="46"/>
      <c r="L472" s="42">
        <f t="shared" ref="L472:L479" si="126">E472+F472+G472+H472+I472+J472+K472</f>
        <v>0</v>
      </c>
      <c r="M472" s="43">
        <f t="shared" ref="M472:M479" si="127">L472*D472</f>
        <v>0</v>
      </c>
      <c r="N472" s="200"/>
      <c r="O472" s="196"/>
      <c r="R472" s="465"/>
    </row>
    <row r="473" spans="1:18" ht="14.4" customHeight="1" x14ac:dyDescent="0.3">
      <c r="A473" s="139"/>
      <c r="B473" s="140"/>
      <c r="C473" s="53">
        <v>26</v>
      </c>
      <c r="D473" s="466">
        <v>185</v>
      </c>
      <c r="E473" s="53"/>
      <c r="F473" s="343"/>
      <c r="G473" s="343"/>
      <c r="H473" s="46"/>
      <c r="I473" s="46"/>
      <c r="J473" s="46"/>
      <c r="K473" s="46"/>
      <c r="L473" s="42">
        <f t="shared" si="126"/>
        <v>0</v>
      </c>
      <c r="M473" s="43">
        <f t="shared" si="127"/>
        <v>0</v>
      </c>
      <c r="N473" s="200"/>
      <c r="O473" s="196"/>
      <c r="R473" s="465"/>
    </row>
    <row r="474" spans="1:18" ht="14.4" customHeight="1" x14ac:dyDescent="0.3">
      <c r="A474" s="139"/>
      <c r="B474" s="140"/>
      <c r="C474" s="53">
        <v>28</v>
      </c>
      <c r="D474" s="466">
        <v>185</v>
      </c>
      <c r="E474" s="53"/>
      <c r="F474" s="343"/>
      <c r="G474" s="343"/>
      <c r="H474" s="46"/>
      <c r="I474" s="46"/>
      <c r="J474" s="46"/>
      <c r="K474" s="46"/>
      <c r="L474" s="42">
        <f t="shared" si="126"/>
        <v>0</v>
      </c>
      <c r="M474" s="43">
        <f t="shared" si="127"/>
        <v>0</v>
      </c>
      <c r="N474" s="200"/>
      <c r="O474" s="196"/>
      <c r="R474" s="465"/>
    </row>
    <row r="475" spans="1:18" ht="14.4" customHeight="1" x14ac:dyDescent="0.3">
      <c r="A475" s="139"/>
      <c r="B475" s="140"/>
      <c r="C475" s="53">
        <v>30</v>
      </c>
      <c r="D475" s="466">
        <v>205</v>
      </c>
      <c r="E475" s="53"/>
      <c r="F475" s="343"/>
      <c r="G475" s="343"/>
      <c r="H475" s="46"/>
      <c r="I475" s="46"/>
      <c r="J475" s="46"/>
      <c r="K475" s="46"/>
      <c r="L475" s="42">
        <f t="shared" si="126"/>
        <v>0</v>
      </c>
      <c r="M475" s="43">
        <f t="shared" si="127"/>
        <v>0</v>
      </c>
      <c r="N475" s="200"/>
      <c r="O475" s="196"/>
      <c r="R475" s="465"/>
    </row>
    <row r="476" spans="1:18" ht="14.4" customHeight="1" x14ac:dyDescent="0.3">
      <c r="A476" s="139"/>
      <c r="B476" s="140"/>
      <c r="C476" s="53">
        <v>32</v>
      </c>
      <c r="D476" s="466">
        <v>225</v>
      </c>
      <c r="E476" s="53"/>
      <c r="F476" s="343"/>
      <c r="G476" s="343"/>
      <c r="H476" s="46"/>
      <c r="I476" s="46"/>
      <c r="J476" s="46"/>
      <c r="K476" s="46"/>
      <c r="L476" s="42">
        <f t="shared" si="126"/>
        <v>0</v>
      </c>
      <c r="M476" s="43">
        <f t="shared" si="127"/>
        <v>0</v>
      </c>
      <c r="N476" s="200"/>
      <c r="O476" s="196"/>
      <c r="R476" s="465"/>
    </row>
    <row r="477" spans="1:18" ht="14.4" customHeight="1" x14ac:dyDescent="0.3">
      <c r="A477" s="139"/>
      <c r="B477" s="140"/>
      <c r="C477" s="53">
        <v>34</v>
      </c>
      <c r="D477" s="466">
        <v>252</v>
      </c>
      <c r="E477" s="53"/>
      <c r="F477" s="343"/>
      <c r="G477" s="343"/>
      <c r="H477" s="46"/>
      <c r="I477" s="46"/>
      <c r="J477" s="46"/>
      <c r="K477" s="46"/>
      <c r="L477" s="42">
        <f t="shared" si="126"/>
        <v>0</v>
      </c>
      <c r="M477" s="43">
        <f t="shared" si="127"/>
        <v>0</v>
      </c>
      <c r="N477" s="200"/>
      <c r="O477" s="196"/>
      <c r="R477" s="465"/>
    </row>
    <row r="478" spans="1:18" ht="14.4" customHeight="1" x14ac:dyDescent="0.3">
      <c r="A478" s="139"/>
      <c r="B478" s="140"/>
      <c r="C478" s="53">
        <v>36</v>
      </c>
      <c r="D478" s="466">
        <v>278</v>
      </c>
      <c r="E478" s="53"/>
      <c r="F478" s="343"/>
      <c r="G478" s="343"/>
      <c r="H478" s="46"/>
      <c r="I478" s="46"/>
      <c r="J478" s="46"/>
      <c r="K478" s="46"/>
      <c r="L478" s="42">
        <f t="shared" si="126"/>
        <v>0</v>
      </c>
      <c r="M478" s="43">
        <f t="shared" si="127"/>
        <v>0</v>
      </c>
      <c r="N478" s="200"/>
      <c r="O478" s="196"/>
      <c r="R478" s="465"/>
    </row>
    <row r="479" spans="1:18" ht="14.4" customHeight="1" thickBot="1" x14ac:dyDescent="0.35">
      <c r="A479" s="142"/>
      <c r="B479" s="140"/>
      <c r="C479" s="53">
        <v>38</v>
      </c>
      <c r="D479" s="466">
        <v>298</v>
      </c>
      <c r="E479" s="53"/>
      <c r="F479" s="347"/>
      <c r="G479" s="347"/>
      <c r="H479" s="69"/>
      <c r="I479" s="69"/>
      <c r="J479" s="69"/>
      <c r="K479" s="69"/>
      <c r="L479" s="42">
        <f t="shared" si="126"/>
        <v>0</v>
      </c>
      <c r="M479" s="111">
        <f t="shared" si="127"/>
        <v>0</v>
      </c>
      <c r="N479" s="209"/>
      <c r="O479" s="196"/>
      <c r="R479" s="465"/>
    </row>
    <row r="480" spans="1:18" ht="14.4" customHeight="1" x14ac:dyDescent="0.3">
      <c r="A480" s="137" t="s">
        <v>232</v>
      </c>
      <c r="B480" s="138" t="s">
        <v>157</v>
      </c>
      <c r="C480" s="27"/>
      <c r="D480" s="28">
        <v>0</v>
      </c>
      <c r="E480" s="29" t="s">
        <v>15</v>
      </c>
      <c r="F480" s="29" t="s">
        <v>156</v>
      </c>
      <c r="G480" s="29" t="s">
        <v>129</v>
      </c>
      <c r="H480" s="29" t="s">
        <v>158</v>
      </c>
      <c r="I480" s="75"/>
      <c r="J480" s="75"/>
      <c r="K480" s="75"/>
      <c r="L480" s="35">
        <f>L481+L482+L483+L486+L488+L487+L498</f>
        <v>0</v>
      </c>
      <c r="M480" s="37"/>
      <c r="N480" s="207"/>
      <c r="O480" s="196"/>
      <c r="R480" s="465"/>
    </row>
    <row r="481" spans="1:28" ht="14.4" customHeight="1" x14ac:dyDescent="0.3">
      <c r="A481" s="139"/>
      <c r="B481" s="140"/>
      <c r="C481" s="53">
        <v>24</v>
      </c>
      <c r="D481" s="466">
        <v>166</v>
      </c>
      <c r="E481" s="65"/>
      <c r="F481" s="53"/>
      <c r="G481" s="53"/>
      <c r="H481" s="46"/>
      <c r="I481" s="46"/>
      <c r="J481" s="46"/>
      <c r="K481" s="46"/>
      <c r="L481" s="42">
        <f t="shared" ref="L481:L488" si="128">E481+F481+G481+H481+I481+J481+K481</f>
        <v>0</v>
      </c>
      <c r="M481" s="43">
        <f t="shared" ref="M481:M488" si="129">L481*D481</f>
        <v>0</v>
      </c>
      <c r="N481" s="200"/>
      <c r="O481" s="196"/>
      <c r="R481" s="465"/>
    </row>
    <row r="482" spans="1:28" ht="14.4" customHeight="1" x14ac:dyDescent="0.3">
      <c r="A482" s="139"/>
      <c r="B482" s="140"/>
      <c r="C482" s="53">
        <v>26</v>
      </c>
      <c r="D482" s="466">
        <v>185</v>
      </c>
      <c r="E482" s="65"/>
      <c r="F482" s="53"/>
      <c r="G482" s="53"/>
      <c r="H482" s="46"/>
      <c r="I482" s="46"/>
      <c r="J482" s="46"/>
      <c r="K482" s="46"/>
      <c r="L482" s="42">
        <f t="shared" si="128"/>
        <v>0</v>
      </c>
      <c r="M482" s="43">
        <f t="shared" si="129"/>
        <v>0</v>
      </c>
      <c r="N482" s="200"/>
      <c r="O482" s="196"/>
      <c r="R482" s="465"/>
    </row>
    <row r="483" spans="1:28" ht="14.4" customHeight="1" x14ac:dyDescent="0.3">
      <c r="A483" s="139"/>
      <c r="B483" s="140"/>
      <c r="C483" s="53">
        <v>28</v>
      </c>
      <c r="D483" s="466">
        <v>185</v>
      </c>
      <c r="E483" s="65"/>
      <c r="F483" s="53"/>
      <c r="G483" s="53"/>
      <c r="H483" s="46"/>
      <c r="I483" s="46"/>
      <c r="J483" s="46"/>
      <c r="K483" s="46"/>
      <c r="L483" s="42">
        <f t="shared" si="128"/>
        <v>0</v>
      </c>
      <c r="M483" s="43">
        <f t="shared" si="129"/>
        <v>0</v>
      </c>
      <c r="N483" s="200"/>
      <c r="O483" s="196"/>
      <c r="R483" s="465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4.4" customHeight="1" x14ac:dyDescent="0.3">
      <c r="A484" s="139"/>
      <c r="B484" s="140"/>
      <c r="C484" s="53">
        <v>30</v>
      </c>
      <c r="D484" s="466">
        <v>205</v>
      </c>
      <c r="E484" s="65"/>
      <c r="F484" s="53"/>
      <c r="G484" s="53"/>
      <c r="H484" s="46"/>
      <c r="I484" s="46"/>
      <c r="J484" s="46"/>
      <c r="K484" s="46"/>
      <c r="L484" s="42">
        <f t="shared" si="128"/>
        <v>0</v>
      </c>
      <c r="M484" s="43">
        <f t="shared" si="129"/>
        <v>0</v>
      </c>
      <c r="N484" s="200"/>
      <c r="O484" s="196"/>
      <c r="R484" s="465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4.4" customHeight="1" x14ac:dyDescent="0.3">
      <c r="A485" s="139"/>
      <c r="B485" s="140"/>
      <c r="C485" s="53">
        <v>32</v>
      </c>
      <c r="D485" s="466">
        <v>225</v>
      </c>
      <c r="E485" s="65"/>
      <c r="F485" s="53"/>
      <c r="G485" s="53"/>
      <c r="H485" s="46"/>
      <c r="I485" s="46"/>
      <c r="J485" s="46"/>
      <c r="K485" s="46"/>
      <c r="L485" s="42">
        <f t="shared" si="128"/>
        <v>0</v>
      </c>
      <c r="M485" s="43">
        <f t="shared" si="129"/>
        <v>0</v>
      </c>
      <c r="N485" s="200"/>
      <c r="O485" s="196"/>
      <c r="R485" s="465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4.4" customHeight="1" x14ac:dyDescent="0.3">
      <c r="A486" s="139"/>
      <c r="B486" s="140"/>
      <c r="C486" s="53">
        <v>34</v>
      </c>
      <c r="D486" s="466">
        <v>252</v>
      </c>
      <c r="E486" s="65"/>
      <c r="F486" s="53"/>
      <c r="G486" s="53"/>
      <c r="H486" s="46"/>
      <c r="I486" s="46"/>
      <c r="J486" s="46"/>
      <c r="K486" s="46"/>
      <c r="L486" s="42">
        <f t="shared" si="128"/>
        <v>0</v>
      </c>
      <c r="M486" s="43">
        <f t="shared" si="129"/>
        <v>0</v>
      </c>
      <c r="N486" s="200"/>
      <c r="O486" s="196"/>
      <c r="R486" s="465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4.4" customHeight="1" x14ac:dyDescent="0.3">
      <c r="A487" s="139"/>
      <c r="B487" s="140"/>
      <c r="C487" s="53">
        <v>36</v>
      </c>
      <c r="D487" s="466">
        <v>278</v>
      </c>
      <c r="E487" s="65"/>
      <c r="F487" s="53"/>
      <c r="G487" s="53"/>
      <c r="H487" s="46"/>
      <c r="I487" s="46"/>
      <c r="J487" s="46"/>
      <c r="K487" s="46"/>
      <c r="L487" s="42">
        <f t="shared" si="128"/>
        <v>0</v>
      </c>
      <c r="M487" s="43">
        <f t="shared" si="129"/>
        <v>0</v>
      </c>
      <c r="N487" s="200"/>
      <c r="O487" s="196"/>
      <c r="R487" s="465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4.4" customHeight="1" thickBot="1" x14ac:dyDescent="0.35">
      <c r="A488" s="139"/>
      <c r="B488" s="140"/>
      <c r="C488" s="53">
        <v>38</v>
      </c>
      <c r="D488" s="466">
        <v>298</v>
      </c>
      <c r="E488" s="65"/>
      <c r="F488" s="53"/>
      <c r="G488" s="53"/>
      <c r="H488" s="46"/>
      <c r="I488" s="46"/>
      <c r="J488" s="46"/>
      <c r="K488" s="46"/>
      <c r="L488" s="42">
        <f t="shared" si="128"/>
        <v>0</v>
      </c>
      <c r="M488" s="43">
        <f t="shared" si="129"/>
        <v>0</v>
      </c>
      <c r="N488" s="200"/>
      <c r="O488" s="196"/>
      <c r="R488" s="465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4.4" customHeight="1" x14ac:dyDescent="0.3">
      <c r="A489" s="137" t="s">
        <v>159</v>
      </c>
      <c r="B489" s="138" t="s">
        <v>157</v>
      </c>
      <c r="C489" s="27"/>
      <c r="D489" s="28">
        <v>0</v>
      </c>
      <c r="E489" s="277" t="s">
        <v>15</v>
      </c>
      <c r="F489" s="29" t="s">
        <v>160</v>
      </c>
      <c r="G489" s="29" t="s">
        <v>156</v>
      </c>
      <c r="H489" s="29" t="s">
        <v>156</v>
      </c>
      <c r="I489" s="52" t="s">
        <v>233</v>
      </c>
      <c r="J489" s="75"/>
      <c r="K489" s="75"/>
      <c r="L489" s="35">
        <f>L490+L491+L492+L495+L497+L496</f>
        <v>0</v>
      </c>
      <c r="M489" s="37"/>
      <c r="N489" s="207"/>
      <c r="O489" s="196"/>
      <c r="R489" s="465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4.4" customHeight="1" x14ac:dyDescent="0.3">
      <c r="A490" s="139"/>
      <c r="B490" s="140"/>
      <c r="C490" s="53">
        <v>24</v>
      </c>
      <c r="D490" s="466">
        <v>166</v>
      </c>
      <c r="E490" s="343"/>
      <c r="F490" s="343"/>
      <c r="G490" s="343"/>
      <c r="H490" s="343"/>
      <c r="I490" s="343"/>
      <c r="J490" s="46"/>
      <c r="K490" s="46"/>
      <c r="L490" s="42">
        <f t="shared" ref="L490:L497" si="130">E490+F490+G490+H490+I490+J490+K490</f>
        <v>0</v>
      </c>
      <c r="M490" s="43">
        <f t="shared" ref="M490:M497" si="131">L490*D490</f>
        <v>0</v>
      </c>
      <c r="N490" s="200"/>
      <c r="O490" s="196"/>
      <c r="R490" s="465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4.4" customHeight="1" x14ac:dyDescent="0.3">
      <c r="A491" s="139"/>
      <c r="B491" s="140"/>
      <c r="C491" s="53">
        <v>26</v>
      </c>
      <c r="D491" s="466">
        <v>185</v>
      </c>
      <c r="E491" s="364"/>
      <c r="F491" s="343"/>
      <c r="G491" s="343"/>
      <c r="H491" s="343"/>
      <c r="I491" s="343"/>
      <c r="J491" s="46"/>
      <c r="K491" s="46"/>
      <c r="L491" s="42">
        <f t="shared" si="130"/>
        <v>0</v>
      </c>
      <c r="M491" s="43">
        <f t="shared" si="131"/>
        <v>0</v>
      </c>
      <c r="N491" s="200"/>
      <c r="O491" s="196"/>
      <c r="R491" s="465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4.4" customHeight="1" x14ac:dyDescent="0.3">
      <c r="A492" s="139"/>
      <c r="B492" s="140"/>
      <c r="C492" s="53">
        <v>28</v>
      </c>
      <c r="D492" s="466">
        <v>185</v>
      </c>
      <c r="E492" s="364"/>
      <c r="F492" s="343"/>
      <c r="G492" s="343"/>
      <c r="H492" s="343"/>
      <c r="I492" s="343"/>
      <c r="J492" s="46"/>
      <c r="K492" s="46"/>
      <c r="L492" s="42">
        <f t="shared" si="130"/>
        <v>0</v>
      </c>
      <c r="M492" s="43">
        <f t="shared" si="131"/>
        <v>0</v>
      </c>
      <c r="N492" s="200"/>
      <c r="O492" s="196"/>
      <c r="R492" s="465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4.4" customHeight="1" x14ac:dyDescent="0.3">
      <c r="A493" s="139"/>
      <c r="B493" s="140"/>
      <c r="C493" s="53">
        <v>30</v>
      </c>
      <c r="D493" s="466">
        <v>205</v>
      </c>
      <c r="E493" s="364"/>
      <c r="F493" s="343"/>
      <c r="G493" s="343"/>
      <c r="H493" s="343"/>
      <c r="I493" s="343"/>
      <c r="J493" s="46"/>
      <c r="K493" s="46"/>
      <c r="L493" s="42">
        <f t="shared" si="130"/>
        <v>0</v>
      </c>
      <c r="M493" s="43">
        <f t="shared" si="131"/>
        <v>0</v>
      </c>
      <c r="N493" s="200"/>
      <c r="O493" s="196"/>
      <c r="R493" s="465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4.4" customHeight="1" x14ac:dyDescent="0.3">
      <c r="A494" s="139"/>
      <c r="B494" s="140"/>
      <c r="C494" s="53">
        <v>32</v>
      </c>
      <c r="D494" s="466">
        <v>225</v>
      </c>
      <c r="E494" s="364"/>
      <c r="F494" s="343"/>
      <c r="G494" s="343"/>
      <c r="H494" s="343"/>
      <c r="I494" s="343"/>
      <c r="J494" s="46"/>
      <c r="K494" s="46"/>
      <c r="L494" s="42">
        <f t="shared" si="130"/>
        <v>0</v>
      </c>
      <c r="M494" s="43">
        <f t="shared" si="131"/>
        <v>0</v>
      </c>
      <c r="N494" s="200"/>
      <c r="O494" s="196"/>
      <c r="R494" s="465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4.4" customHeight="1" x14ac:dyDescent="0.3">
      <c r="A495" s="139"/>
      <c r="B495" s="140"/>
      <c r="C495" s="53">
        <v>34</v>
      </c>
      <c r="D495" s="466">
        <v>252</v>
      </c>
      <c r="E495" s="364"/>
      <c r="F495" s="343"/>
      <c r="G495" s="343"/>
      <c r="H495" s="343"/>
      <c r="I495" s="343"/>
      <c r="J495" s="46"/>
      <c r="K495" s="46"/>
      <c r="L495" s="42">
        <f t="shared" si="130"/>
        <v>0</v>
      </c>
      <c r="M495" s="43">
        <f t="shared" si="131"/>
        <v>0</v>
      </c>
      <c r="N495" s="200"/>
      <c r="O495" s="196"/>
      <c r="R495" s="465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4.4" customHeight="1" x14ac:dyDescent="0.3">
      <c r="A496" s="139"/>
      <c r="B496" s="140"/>
      <c r="C496" s="53">
        <v>36</v>
      </c>
      <c r="D496" s="466">
        <v>278</v>
      </c>
      <c r="E496" s="364"/>
      <c r="F496" s="343"/>
      <c r="G496" s="343"/>
      <c r="H496" s="343"/>
      <c r="I496" s="343"/>
      <c r="J496" s="46"/>
      <c r="K496" s="46"/>
      <c r="L496" s="42">
        <f t="shared" si="130"/>
        <v>0</v>
      </c>
      <c r="M496" s="43">
        <f t="shared" si="131"/>
        <v>0</v>
      </c>
      <c r="N496" s="200"/>
      <c r="O496" s="196"/>
      <c r="R496" s="465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4.4" customHeight="1" thickBot="1" x14ac:dyDescent="0.35">
      <c r="A497" s="139" t="s">
        <v>161</v>
      </c>
      <c r="B497" s="140"/>
      <c r="C497" s="53">
        <v>38</v>
      </c>
      <c r="D497" s="466">
        <v>298</v>
      </c>
      <c r="E497" s="333"/>
      <c r="F497" s="333"/>
      <c r="G497" s="333"/>
      <c r="H497" s="333"/>
      <c r="I497" s="46"/>
      <c r="J497" s="46"/>
      <c r="K497" s="46"/>
      <c r="L497" s="42">
        <f t="shared" si="130"/>
        <v>0</v>
      </c>
      <c r="M497" s="43">
        <f t="shared" si="131"/>
        <v>0</v>
      </c>
      <c r="N497" s="200"/>
      <c r="O497" s="196"/>
      <c r="R497" s="465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4.4" customHeight="1" x14ac:dyDescent="0.3">
      <c r="A498" s="137" t="s">
        <v>162</v>
      </c>
      <c r="B498" s="138" t="s">
        <v>14</v>
      </c>
      <c r="C498" s="27"/>
      <c r="D498" s="28">
        <v>0</v>
      </c>
      <c r="E498" s="29" t="s">
        <v>15</v>
      </c>
      <c r="F498" s="29" t="s">
        <v>156</v>
      </c>
      <c r="G498" s="29" t="s">
        <v>155</v>
      </c>
      <c r="H498" s="75"/>
      <c r="I498" s="75"/>
      <c r="J498" s="75"/>
      <c r="K498" s="75"/>
      <c r="L498" s="35">
        <f>L499+L500+L501+L504+L506+L505</f>
        <v>0</v>
      </c>
      <c r="M498" s="37"/>
      <c r="N498" s="207"/>
      <c r="O498" s="196"/>
      <c r="R498" s="465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4.4" customHeight="1" x14ac:dyDescent="0.3">
      <c r="A499" s="139"/>
      <c r="B499" s="140"/>
      <c r="C499" s="53">
        <v>28</v>
      </c>
      <c r="D499" s="466">
        <v>93</v>
      </c>
      <c r="E499" s="53"/>
      <c r="F499" s="343"/>
      <c r="G499" s="343"/>
      <c r="H499" s="46"/>
      <c r="I499" s="46"/>
      <c r="J499" s="46"/>
      <c r="K499" s="46"/>
      <c r="L499" s="42">
        <f t="shared" ref="L499:L506" si="132">E499+F499+G499+H499+I499+J499+K499</f>
        <v>0</v>
      </c>
      <c r="M499" s="43">
        <f t="shared" ref="M499:M506" si="133">L499*D499</f>
        <v>0</v>
      </c>
      <c r="N499" s="200"/>
      <c r="O499" s="196"/>
      <c r="R499" s="465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4.4" customHeight="1" x14ac:dyDescent="0.3">
      <c r="A500" s="139"/>
      <c r="B500" s="140"/>
      <c r="C500" s="53">
        <v>30</v>
      </c>
      <c r="D500" s="466">
        <v>113</v>
      </c>
      <c r="E500" s="53"/>
      <c r="F500" s="343"/>
      <c r="G500" s="343"/>
      <c r="H500" s="46"/>
      <c r="I500" s="46"/>
      <c r="J500" s="46"/>
      <c r="K500" s="46"/>
      <c r="L500" s="42">
        <f t="shared" si="132"/>
        <v>0</v>
      </c>
      <c r="M500" s="43">
        <f t="shared" si="133"/>
        <v>0</v>
      </c>
      <c r="N500" s="200"/>
      <c r="O500" s="196"/>
      <c r="R500" s="465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4.4" customHeight="1" x14ac:dyDescent="0.3">
      <c r="A501" s="139"/>
      <c r="B501" s="140"/>
      <c r="C501" s="53">
        <v>32</v>
      </c>
      <c r="D501" s="466">
        <v>113</v>
      </c>
      <c r="E501" s="53"/>
      <c r="F501" s="343"/>
      <c r="G501" s="343"/>
      <c r="H501" s="46"/>
      <c r="I501" s="46"/>
      <c r="J501" s="46"/>
      <c r="K501" s="46"/>
      <c r="L501" s="42">
        <f t="shared" si="132"/>
        <v>0</v>
      </c>
      <c r="M501" s="43">
        <f t="shared" si="133"/>
        <v>0</v>
      </c>
      <c r="N501" s="200"/>
      <c r="O501" s="196"/>
      <c r="R501" s="465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4.4" customHeight="1" x14ac:dyDescent="0.3">
      <c r="A502" s="139"/>
      <c r="B502" s="140"/>
      <c r="C502" s="53">
        <v>34</v>
      </c>
      <c r="D502" s="466">
        <v>132</v>
      </c>
      <c r="E502" s="53"/>
      <c r="F502" s="343"/>
      <c r="G502" s="343"/>
      <c r="H502" s="46"/>
      <c r="I502" s="46"/>
      <c r="J502" s="46"/>
      <c r="K502" s="46"/>
      <c r="L502" s="42">
        <f t="shared" si="132"/>
        <v>0</v>
      </c>
      <c r="M502" s="43">
        <f t="shared" si="133"/>
        <v>0</v>
      </c>
      <c r="N502" s="200"/>
      <c r="O502" s="196"/>
      <c r="R502" s="465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4.4" customHeight="1" x14ac:dyDescent="0.3">
      <c r="A503" s="139"/>
      <c r="B503" s="140"/>
      <c r="C503" s="53">
        <v>36</v>
      </c>
      <c r="D503" s="466">
        <v>152</v>
      </c>
      <c r="E503" s="53"/>
      <c r="F503" s="343"/>
      <c r="G503" s="343"/>
      <c r="H503" s="46"/>
      <c r="I503" s="46"/>
      <c r="J503" s="46"/>
      <c r="K503" s="46"/>
      <c r="L503" s="42">
        <f t="shared" si="132"/>
        <v>0</v>
      </c>
      <c r="M503" s="43">
        <f t="shared" si="133"/>
        <v>0</v>
      </c>
      <c r="N503" s="200"/>
      <c r="O503" s="196"/>
      <c r="R503" s="465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4.4" customHeight="1" x14ac:dyDescent="0.3">
      <c r="A504" s="139"/>
      <c r="B504" s="140"/>
      <c r="C504" s="53">
        <v>38</v>
      </c>
      <c r="D504" s="466">
        <v>166</v>
      </c>
      <c r="E504" s="53"/>
      <c r="F504" s="343"/>
      <c r="G504" s="343"/>
      <c r="H504" s="46"/>
      <c r="I504" s="46"/>
      <c r="J504" s="46"/>
      <c r="K504" s="46"/>
      <c r="L504" s="42">
        <f t="shared" si="132"/>
        <v>0</v>
      </c>
      <c r="M504" s="43">
        <f t="shared" si="133"/>
        <v>0</v>
      </c>
      <c r="N504" s="200"/>
      <c r="O504" s="196"/>
      <c r="R504" s="465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4.4" customHeight="1" x14ac:dyDescent="0.3">
      <c r="A505" s="139"/>
      <c r="B505" s="140"/>
      <c r="C505" s="53">
        <v>40</v>
      </c>
      <c r="D505" s="466">
        <v>178</v>
      </c>
      <c r="E505" s="53"/>
      <c r="F505" s="343"/>
      <c r="G505" s="343"/>
      <c r="H505" s="46"/>
      <c r="I505" s="46"/>
      <c r="J505" s="46"/>
      <c r="K505" s="46"/>
      <c r="L505" s="42">
        <f t="shared" si="132"/>
        <v>0</v>
      </c>
      <c r="M505" s="43">
        <f t="shared" si="133"/>
        <v>0</v>
      </c>
      <c r="N505" s="200"/>
      <c r="O505" s="196"/>
      <c r="R505" s="465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4.4" customHeight="1" thickBot="1" x14ac:dyDescent="0.35">
      <c r="A506" s="142"/>
      <c r="B506" s="208"/>
      <c r="C506" s="136">
        <v>42</v>
      </c>
      <c r="D506" s="466">
        <v>178</v>
      </c>
      <c r="E506" s="53"/>
      <c r="F506" s="343"/>
      <c r="G506" s="343"/>
      <c r="H506" s="69"/>
      <c r="I506" s="69"/>
      <c r="J506" s="69"/>
      <c r="K506" s="69"/>
      <c r="L506" s="110">
        <f t="shared" si="132"/>
        <v>0</v>
      </c>
      <c r="M506" s="111">
        <f t="shared" si="133"/>
        <v>0</v>
      </c>
      <c r="N506" s="209"/>
      <c r="O506" s="196"/>
      <c r="R506" s="465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4.4" customHeight="1" x14ac:dyDescent="0.3">
      <c r="A507" s="137" t="s">
        <v>199</v>
      </c>
      <c r="B507" s="138" t="s">
        <v>117</v>
      </c>
      <c r="C507" s="27"/>
      <c r="D507" s="28">
        <v>0</v>
      </c>
      <c r="E507" s="29" t="s">
        <v>15</v>
      </c>
      <c r="F507" s="52" t="s">
        <v>370</v>
      </c>
      <c r="G507" s="52" t="s">
        <v>369</v>
      </c>
      <c r="H507" s="52" t="s">
        <v>394</v>
      </c>
      <c r="I507" s="52" t="s">
        <v>233</v>
      </c>
      <c r="J507" s="52" t="s">
        <v>233</v>
      </c>
      <c r="K507" s="52" t="s">
        <v>425</v>
      </c>
      <c r="L507" s="35">
        <f>L515+L509+L510+L511+L512+L514+L513+L516</f>
        <v>0</v>
      </c>
      <c r="M507" s="37"/>
      <c r="N507" s="207"/>
      <c r="O507" s="196"/>
      <c r="R507" s="465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4.4" customHeight="1" x14ac:dyDescent="0.3">
      <c r="A508" s="139"/>
      <c r="B508" s="140"/>
      <c r="C508" s="53">
        <v>22</v>
      </c>
      <c r="D508" s="466">
        <v>93</v>
      </c>
      <c r="E508" s="180"/>
      <c r="F508" s="180"/>
      <c r="G508" s="180"/>
      <c r="H508" s="180"/>
      <c r="I508" s="180"/>
      <c r="J508" s="180"/>
      <c r="K508" s="180"/>
      <c r="L508" s="42">
        <f t="shared" ref="L508:L516" si="134">E508+F508+G508+H508+I508+J508+K508</f>
        <v>0</v>
      </c>
      <c r="M508" s="43">
        <f t="shared" ref="M508:M516" si="135">L508*D508</f>
        <v>0</v>
      </c>
      <c r="N508" s="200"/>
      <c r="O508" s="196"/>
      <c r="R508" s="465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4.4" customHeight="1" x14ac:dyDescent="0.3">
      <c r="A509" s="139"/>
      <c r="B509" s="140"/>
      <c r="C509" s="53">
        <v>24</v>
      </c>
      <c r="D509" s="466">
        <v>93</v>
      </c>
      <c r="E509" s="53"/>
      <c r="F509" s="53"/>
      <c r="G509" s="53"/>
      <c r="H509" s="53"/>
      <c r="I509" s="53"/>
      <c r="J509" s="53"/>
      <c r="K509" s="53"/>
      <c r="L509" s="42">
        <f t="shared" si="134"/>
        <v>0</v>
      </c>
      <c r="M509" s="43">
        <f t="shared" si="135"/>
        <v>0</v>
      </c>
      <c r="N509" s="200"/>
      <c r="O509" s="196"/>
      <c r="R509" s="465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4.4" customHeight="1" x14ac:dyDescent="0.3">
      <c r="A510" s="139"/>
      <c r="B510" s="140"/>
      <c r="C510" s="53">
        <v>26</v>
      </c>
      <c r="D510" s="466">
        <v>120</v>
      </c>
      <c r="E510" s="53"/>
      <c r="F510" s="53"/>
      <c r="G510" s="53"/>
      <c r="H510" s="53"/>
      <c r="I510" s="53"/>
      <c r="J510" s="53"/>
      <c r="K510" s="53"/>
      <c r="L510" s="42">
        <f t="shared" si="134"/>
        <v>0</v>
      </c>
      <c r="M510" s="43">
        <f t="shared" si="135"/>
        <v>0</v>
      </c>
      <c r="N510" s="200"/>
      <c r="O510" s="196"/>
      <c r="R510" s="465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4.4" customHeight="1" x14ac:dyDescent="0.3">
      <c r="A511" s="139"/>
      <c r="B511" s="140"/>
      <c r="C511" s="53">
        <v>28</v>
      </c>
      <c r="D511" s="466">
        <v>120</v>
      </c>
      <c r="E511" s="53"/>
      <c r="F511" s="53"/>
      <c r="G511" s="53"/>
      <c r="H511" s="53"/>
      <c r="I511" s="53"/>
      <c r="J511" s="53"/>
      <c r="K511" s="53"/>
      <c r="L511" s="42">
        <f t="shared" si="134"/>
        <v>0</v>
      </c>
      <c r="M511" s="43">
        <f t="shared" si="135"/>
        <v>0</v>
      </c>
      <c r="N511" s="200"/>
      <c r="O511" s="196"/>
      <c r="R511" s="465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4.4" customHeight="1" x14ac:dyDescent="0.3">
      <c r="A512" s="139"/>
      <c r="B512" s="140"/>
      <c r="C512" s="53">
        <v>30</v>
      </c>
      <c r="D512" s="466">
        <v>132</v>
      </c>
      <c r="E512" s="53"/>
      <c r="F512" s="53"/>
      <c r="G512" s="53"/>
      <c r="H512" s="53"/>
      <c r="I512" s="53"/>
      <c r="J512" s="53"/>
      <c r="K512" s="53"/>
      <c r="L512" s="42">
        <f t="shared" si="134"/>
        <v>0</v>
      </c>
      <c r="M512" s="43">
        <f t="shared" si="135"/>
        <v>0</v>
      </c>
      <c r="N512" s="200"/>
      <c r="O512" s="196"/>
      <c r="R512" s="465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4.4" customHeight="1" x14ac:dyDescent="0.3">
      <c r="A513" s="139"/>
      <c r="B513" s="140"/>
      <c r="C513" s="53">
        <v>32</v>
      </c>
      <c r="D513" s="466">
        <v>132</v>
      </c>
      <c r="E513" s="53"/>
      <c r="F513" s="53"/>
      <c r="G513" s="53"/>
      <c r="H513" s="53"/>
      <c r="I513" s="53"/>
      <c r="J513" s="53"/>
      <c r="K513" s="53"/>
      <c r="L513" s="42">
        <f t="shared" si="134"/>
        <v>0</v>
      </c>
      <c r="M513" s="43">
        <f t="shared" si="135"/>
        <v>0</v>
      </c>
      <c r="N513" s="200"/>
      <c r="O513" s="196"/>
      <c r="R513" s="465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4.4" customHeight="1" x14ac:dyDescent="0.3">
      <c r="A514" s="139"/>
      <c r="B514" s="140"/>
      <c r="C514" s="53">
        <v>34</v>
      </c>
      <c r="D514" s="466">
        <v>146</v>
      </c>
      <c r="E514" s="53"/>
      <c r="F514" s="53"/>
      <c r="G514" s="53"/>
      <c r="H514" s="53"/>
      <c r="I514" s="53"/>
      <c r="J514" s="53"/>
      <c r="K514" s="53"/>
      <c r="L514" s="42">
        <f t="shared" si="134"/>
        <v>0</v>
      </c>
      <c r="M514" s="43">
        <f t="shared" si="135"/>
        <v>0</v>
      </c>
      <c r="N514" s="200"/>
      <c r="O514" s="196"/>
      <c r="R514" s="465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4.4" customHeight="1" x14ac:dyDescent="0.3">
      <c r="A515" s="139"/>
      <c r="B515" s="140"/>
      <c r="C515" s="53">
        <v>36</v>
      </c>
      <c r="D515" s="466">
        <v>159</v>
      </c>
      <c r="E515" s="53"/>
      <c r="F515" s="53"/>
      <c r="G515" s="53"/>
      <c r="H515" s="53"/>
      <c r="I515" s="53"/>
      <c r="J515" s="53"/>
      <c r="K515" s="53"/>
      <c r="L515" s="42">
        <f t="shared" si="134"/>
        <v>0</v>
      </c>
      <c r="M515" s="43">
        <f t="shared" si="135"/>
        <v>0</v>
      </c>
      <c r="N515" s="200"/>
      <c r="O515" s="196"/>
      <c r="R515" s="465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4.4" customHeight="1" thickBot="1" x14ac:dyDescent="0.35">
      <c r="A516" s="244" t="s">
        <v>650</v>
      </c>
      <c r="B516" s="278"/>
      <c r="C516" s="136">
        <v>38</v>
      </c>
      <c r="D516" s="466">
        <v>219</v>
      </c>
      <c r="E516" s="53"/>
      <c r="F516" s="53"/>
      <c r="G516" s="334"/>
      <c r="H516" s="53"/>
      <c r="I516" s="53"/>
      <c r="J516" s="53"/>
      <c r="K516" s="53"/>
      <c r="L516" s="110">
        <f t="shared" si="134"/>
        <v>0</v>
      </c>
      <c r="M516" s="111">
        <f t="shared" si="135"/>
        <v>0</v>
      </c>
      <c r="N516" s="209"/>
      <c r="O516" s="196"/>
      <c r="R516" s="465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4.4" customHeight="1" x14ac:dyDescent="0.3">
      <c r="A517" s="137" t="s">
        <v>164</v>
      </c>
      <c r="B517" s="138" t="s">
        <v>117</v>
      </c>
      <c r="C517" s="27"/>
      <c r="D517" s="28">
        <v>0</v>
      </c>
      <c r="E517" s="29" t="s">
        <v>156</v>
      </c>
      <c r="F517" s="29" t="s">
        <v>129</v>
      </c>
      <c r="G517" s="75"/>
      <c r="H517" s="75"/>
      <c r="I517" s="75"/>
      <c r="J517" s="75"/>
      <c r="K517" s="75"/>
      <c r="L517" s="35">
        <f>L525+L519+L520+L521+L522+L524+L523+L526</f>
        <v>0</v>
      </c>
      <c r="M517" s="37"/>
      <c r="N517" s="207"/>
      <c r="O517" s="196"/>
      <c r="R517" s="465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4.4" customHeight="1" x14ac:dyDescent="0.3">
      <c r="A518" s="139"/>
      <c r="B518" s="140"/>
      <c r="C518" s="53">
        <v>22</v>
      </c>
      <c r="D518" s="466">
        <v>79</v>
      </c>
      <c r="E518" s="383"/>
      <c r="F518" s="383"/>
      <c r="G518" s="333"/>
      <c r="H518" s="333"/>
      <c r="I518" s="46"/>
      <c r="J518" s="46"/>
      <c r="K518" s="46"/>
      <c r="L518" s="42">
        <f t="shared" ref="L518:L526" si="136">E518+F518+G518+H518+I518+J518+K518</f>
        <v>0</v>
      </c>
      <c r="M518" s="43">
        <f t="shared" ref="M518:M526" si="137">L518*D518</f>
        <v>0</v>
      </c>
      <c r="N518" s="200"/>
      <c r="O518" s="196"/>
      <c r="R518" s="465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4.4" customHeight="1" x14ac:dyDescent="0.3">
      <c r="A519" s="139"/>
      <c r="B519" s="140"/>
      <c r="C519" s="53">
        <v>24</v>
      </c>
      <c r="D519" s="466">
        <v>79</v>
      </c>
      <c r="E519" s="343"/>
      <c r="F519" s="343"/>
      <c r="G519" s="333"/>
      <c r="H519" s="333"/>
      <c r="I519" s="46"/>
      <c r="J519" s="46"/>
      <c r="K519" s="46"/>
      <c r="L519" s="42">
        <f t="shared" si="136"/>
        <v>0</v>
      </c>
      <c r="M519" s="43">
        <f t="shared" si="137"/>
        <v>0</v>
      </c>
      <c r="N519" s="200"/>
      <c r="O519" s="196"/>
      <c r="R519" s="465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4.4" customHeight="1" x14ac:dyDescent="0.3">
      <c r="A520" s="139"/>
      <c r="B520" s="140"/>
      <c r="C520" s="53">
        <v>26</v>
      </c>
      <c r="D520" s="466">
        <v>106</v>
      </c>
      <c r="E520" s="343"/>
      <c r="F520" s="343"/>
      <c r="G520" s="333"/>
      <c r="H520" s="333"/>
      <c r="I520" s="46"/>
      <c r="J520" s="46"/>
      <c r="K520" s="46"/>
      <c r="L520" s="42">
        <f t="shared" si="136"/>
        <v>0</v>
      </c>
      <c r="M520" s="43">
        <f t="shared" si="137"/>
        <v>0</v>
      </c>
      <c r="N520" s="200"/>
      <c r="O520" s="196"/>
      <c r="R520" s="465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4.4" customHeight="1" x14ac:dyDescent="0.3">
      <c r="A521" s="139"/>
      <c r="B521" s="140"/>
      <c r="C521" s="53">
        <v>28</v>
      </c>
      <c r="D521" s="466">
        <v>106</v>
      </c>
      <c r="E521" s="343"/>
      <c r="F521" s="343"/>
      <c r="G521" s="333"/>
      <c r="H521" s="333"/>
      <c r="I521" s="46"/>
      <c r="J521" s="46"/>
      <c r="K521" s="46"/>
      <c r="L521" s="42">
        <f t="shared" si="136"/>
        <v>0</v>
      </c>
      <c r="M521" s="43">
        <f t="shared" si="137"/>
        <v>0</v>
      </c>
      <c r="N521" s="200"/>
      <c r="O521" s="196"/>
      <c r="R521" s="465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4.4" customHeight="1" x14ac:dyDescent="0.3">
      <c r="A522" s="139"/>
      <c r="B522" s="140"/>
      <c r="C522" s="53">
        <v>30</v>
      </c>
      <c r="D522" s="466">
        <v>120</v>
      </c>
      <c r="E522" s="343"/>
      <c r="F522" s="343"/>
      <c r="G522" s="333"/>
      <c r="H522" s="333"/>
      <c r="I522" s="46"/>
      <c r="J522" s="46"/>
      <c r="K522" s="46"/>
      <c r="L522" s="42">
        <f t="shared" si="136"/>
        <v>0</v>
      </c>
      <c r="M522" s="43">
        <f t="shared" si="137"/>
        <v>0</v>
      </c>
      <c r="N522" s="200"/>
      <c r="O522" s="196"/>
      <c r="R522" s="465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4.4" customHeight="1" x14ac:dyDescent="0.3">
      <c r="A523" s="139"/>
      <c r="B523" s="140"/>
      <c r="C523" s="53">
        <v>32</v>
      </c>
      <c r="D523" s="466">
        <v>120</v>
      </c>
      <c r="E523" s="343"/>
      <c r="F523" s="343"/>
      <c r="G523" s="333"/>
      <c r="H523" s="333"/>
      <c r="I523" s="46"/>
      <c r="J523" s="46"/>
      <c r="K523" s="46"/>
      <c r="L523" s="42">
        <f t="shared" si="136"/>
        <v>0</v>
      </c>
      <c r="M523" s="43">
        <f t="shared" si="137"/>
        <v>0</v>
      </c>
      <c r="N523" s="200"/>
      <c r="O523" s="196"/>
      <c r="R523" s="465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4.4" customHeight="1" x14ac:dyDescent="0.3">
      <c r="A524" s="139"/>
      <c r="B524" s="140"/>
      <c r="C524" s="53">
        <v>34</v>
      </c>
      <c r="D524" s="466">
        <v>132</v>
      </c>
      <c r="E524" s="343"/>
      <c r="F524" s="343"/>
      <c r="G524" s="333"/>
      <c r="H524" s="333"/>
      <c r="I524" s="46"/>
      <c r="J524" s="46"/>
      <c r="K524" s="46"/>
      <c r="L524" s="42">
        <f t="shared" si="136"/>
        <v>0</v>
      </c>
      <c r="M524" s="43">
        <f t="shared" si="137"/>
        <v>0</v>
      </c>
      <c r="N524" s="200"/>
      <c r="O524" s="196"/>
      <c r="R524" s="465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4.4" customHeight="1" x14ac:dyDescent="0.3">
      <c r="A525" s="139"/>
      <c r="B525" s="140"/>
      <c r="C525" s="53">
        <v>36</v>
      </c>
      <c r="D525" s="466">
        <v>146</v>
      </c>
      <c r="E525" s="343"/>
      <c r="F525" s="343"/>
      <c r="G525" s="333"/>
      <c r="H525" s="333"/>
      <c r="I525" s="46"/>
      <c r="J525" s="46"/>
      <c r="K525" s="46"/>
      <c r="L525" s="42">
        <f t="shared" si="136"/>
        <v>0</v>
      </c>
      <c r="M525" s="43">
        <f t="shared" si="137"/>
        <v>0</v>
      </c>
      <c r="N525" s="200"/>
      <c r="O525" s="196"/>
      <c r="R525" s="465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4.4" customHeight="1" thickBot="1" x14ac:dyDescent="0.35">
      <c r="A526" s="241"/>
      <c r="B526" s="278"/>
      <c r="C526" s="136">
        <v>38</v>
      </c>
      <c r="D526" s="466">
        <v>146</v>
      </c>
      <c r="E526" s="347"/>
      <c r="F526" s="347"/>
      <c r="G526" s="335"/>
      <c r="H526" s="335"/>
      <c r="I526" s="69"/>
      <c r="J526" s="69"/>
      <c r="K526" s="69"/>
      <c r="L526" s="110">
        <f t="shared" si="136"/>
        <v>0</v>
      </c>
      <c r="M526" s="111">
        <f t="shared" si="137"/>
        <v>0</v>
      </c>
      <c r="N526" s="209"/>
      <c r="O526" s="196"/>
      <c r="R526" s="465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4.4" customHeight="1" x14ac:dyDescent="0.3">
      <c r="A527" s="137" t="s">
        <v>165</v>
      </c>
      <c r="B527" s="138" t="s">
        <v>166</v>
      </c>
      <c r="C527" s="27"/>
      <c r="D527" s="28">
        <v>0</v>
      </c>
      <c r="E527" s="29" t="s">
        <v>15</v>
      </c>
      <c r="F527" s="75"/>
      <c r="G527" s="75"/>
      <c r="H527" s="75"/>
      <c r="I527" s="75"/>
      <c r="J527" s="75"/>
      <c r="K527" s="75"/>
      <c r="L527" s="35">
        <f>L528+L529+L530+L531+L533+L532+L534</f>
        <v>0</v>
      </c>
      <c r="M527" s="37"/>
      <c r="N527" s="207"/>
      <c r="O527" s="196"/>
      <c r="R527" s="465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4.4" customHeight="1" x14ac:dyDescent="0.3">
      <c r="A528" s="139"/>
      <c r="B528" s="140"/>
      <c r="C528" s="53">
        <v>24</v>
      </c>
      <c r="D528" s="466">
        <v>72</v>
      </c>
      <c r="E528" s="343"/>
      <c r="F528" s="46"/>
      <c r="G528" s="46"/>
      <c r="H528" s="46"/>
      <c r="I528" s="46"/>
      <c r="J528" s="46"/>
      <c r="K528" s="46"/>
      <c r="L528" s="42">
        <f t="shared" ref="L528:L534" si="138">E528+F528+G528+H528+I528+J528+K528</f>
        <v>0</v>
      </c>
      <c r="M528" s="43">
        <f t="shared" ref="M528:M534" si="139">L528*D528</f>
        <v>0</v>
      </c>
      <c r="N528" s="200"/>
      <c r="O528" s="196"/>
      <c r="R528" s="465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4.4" customHeight="1" x14ac:dyDescent="0.3">
      <c r="A529" s="139"/>
      <c r="B529" s="140"/>
      <c r="C529" s="53">
        <v>26</v>
      </c>
      <c r="D529" s="466">
        <v>99</v>
      </c>
      <c r="E529" s="343"/>
      <c r="F529" s="46"/>
      <c r="G529" s="46"/>
      <c r="H529" s="46"/>
      <c r="I529" s="46"/>
      <c r="J529" s="46"/>
      <c r="K529" s="46"/>
      <c r="L529" s="42">
        <f t="shared" si="138"/>
        <v>0</v>
      </c>
      <c r="M529" s="43">
        <f t="shared" si="139"/>
        <v>0</v>
      </c>
      <c r="N529" s="200"/>
      <c r="O529" s="196"/>
      <c r="R529" s="465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4.4" customHeight="1" x14ac:dyDescent="0.3">
      <c r="A530" s="139"/>
      <c r="B530" s="140"/>
      <c r="C530" s="53">
        <v>28</v>
      </c>
      <c r="D530" s="466">
        <v>99</v>
      </c>
      <c r="E530" s="343"/>
      <c r="F530" s="46"/>
      <c r="G530" s="46"/>
      <c r="H530" s="46"/>
      <c r="I530" s="46"/>
      <c r="J530" s="46"/>
      <c r="K530" s="46"/>
      <c r="L530" s="42">
        <f t="shared" si="138"/>
        <v>0</v>
      </c>
      <c r="M530" s="43">
        <f t="shared" si="139"/>
        <v>0</v>
      </c>
      <c r="N530" s="200"/>
      <c r="O530" s="196"/>
      <c r="R530" s="465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4.4" customHeight="1" x14ac:dyDescent="0.3">
      <c r="A531" s="139"/>
      <c r="B531" s="140"/>
      <c r="C531" s="53">
        <v>30</v>
      </c>
      <c r="D531" s="466">
        <v>113</v>
      </c>
      <c r="E531" s="343"/>
      <c r="F531" s="46"/>
      <c r="G531" s="46"/>
      <c r="H531" s="46"/>
      <c r="I531" s="46"/>
      <c r="J531" s="46"/>
      <c r="K531" s="46"/>
      <c r="L531" s="42">
        <f t="shared" si="138"/>
        <v>0</v>
      </c>
      <c r="M531" s="43">
        <f t="shared" si="139"/>
        <v>0</v>
      </c>
      <c r="N531" s="200"/>
      <c r="O531" s="196"/>
      <c r="R531" s="465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4.4" customHeight="1" x14ac:dyDescent="0.3">
      <c r="A532" s="139"/>
      <c r="B532" s="140"/>
      <c r="C532" s="53">
        <v>32</v>
      </c>
      <c r="D532" s="466">
        <v>113</v>
      </c>
      <c r="E532" s="343"/>
      <c r="F532" s="46"/>
      <c r="G532" s="46"/>
      <c r="H532" s="46"/>
      <c r="I532" s="46"/>
      <c r="J532" s="46"/>
      <c r="K532" s="46"/>
      <c r="L532" s="42">
        <f t="shared" si="138"/>
        <v>0</v>
      </c>
      <c r="M532" s="43">
        <f t="shared" si="139"/>
        <v>0</v>
      </c>
      <c r="N532" s="200"/>
      <c r="O532" s="196"/>
      <c r="R532" s="465"/>
      <c r="S532" s="240"/>
      <c r="T532" s="240"/>
      <c r="U532" s="240"/>
      <c r="V532" s="240"/>
      <c r="W532" s="240"/>
      <c r="X532" s="240"/>
      <c r="Y532" s="240"/>
      <c r="Z532" s="240"/>
      <c r="AA532" s="24"/>
      <c r="AB532" s="24"/>
    </row>
    <row r="533" spans="1:28" ht="14.4" customHeight="1" x14ac:dyDescent="0.3">
      <c r="A533" s="139"/>
      <c r="B533" s="140"/>
      <c r="C533" s="53">
        <v>34</v>
      </c>
      <c r="D533" s="466">
        <v>125</v>
      </c>
      <c r="E533" s="326"/>
      <c r="F533" s="46"/>
      <c r="G533" s="46"/>
      <c r="H533" s="46"/>
      <c r="I533" s="46"/>
      <c r="J533" s="46"/>
      <c r="K533" s="46"/>
      <c r="L533" s="42">
        <f t="shared" si="138"/>
        <v>0</v>
      </c>
      <c r="M533" s="43">
        <f t="shared" si="139"/>
        <v>0</v>
      </c>
      <c r="N533" s="200"/>
      <c r="O533" s="196"/>
      <c r="R533" s="465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4.4" customHeight="1" thickBot="1" x14ac:dyDescent="0.35">
      <c r="A534" s="142"/>
      <c r="B534" s="208"/>
      <c r="C534" s="136">
        <v>36</v>
      </c>
      <c r="D534" s="466">
        <v>139</v>
      </c>
      <c r="E534" s="326"/>
      <c r="F534" s="69"/>
      <c r="G534" s="69"/>
      <c r="H534" s="69"/>
      <c r="I534" s="69"/>
      <c r="J534" s="69"/>
      <c r="K534" s="69"/>
      <c r="L534" s="42">
        <f t="shared" si="138"/>
        <v>0</v>
      </c>
      <c r="M534" s="111">
        <f t="shared" si="139"/>
        <v>0</v>
      </c>
      <c r="N534" s="209"/>
      <c r="O534" s="196"/>
      <c r="R534" s="465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4.4" customHeight="1" x14ac:dyDescent="0.3">
      <c r="A535" s="137" t="s">
        <v>206</v>
      </c>
      <c r="B535" s="138" t="s">
        <v>15</v>
      </c>
      <c r="C535" s="27"/>
      <c r="D535" s="28">
        <v>0</v>
      </c>
      <c r="E535" s="29" t="s">
        <v>15</v>
      </c>
      <c r="F535" s="52" t="s">
        <v>45</v>
      </c>
      <c r="G535" s="52" t="s">
        <v>155</v>
      </c>
      <c r="H535" s="52" t="s">
        <v>129</v>
      </c>
      <c r="I535" s="52" t="s">
        <v>265</v>
      </c>
      <c r="J535" s="52" t="s">
        <v>66</v>
      </c>
      <c r="K535" s="52" t="s">
        <v>207</v>
      </c>
      <c r="L535" s="35">
        <f>L536+L537+L538+L539+L541+L540+L542</f>
        <v>0</v>
      </c>
      <c r="M535" s="280"/>
      <c r="N535" s="207"/>
      <c r="O535" s="196"/>
      <c r="R535" s="465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4.4" customHeight="1" x14ac:dyDescent="0.3">
      <c r="A536" s="139"/>
      <c r="B536" s="140"/>
      <c r="C536" s="53">
        <v>24</v>
      </c>
      <c r="D536" s="466">
        <v>72</v>
      </c>
      <c r="E536" s="53"/>
      <c r="F536" s="53"/>
      <c r="G536" s="53"/>
      <c r="H536" s="53"/>
      <c r="I536" s="53"/>
      <c r="J536" s="53"/>
      <c r="K536" s="53"/>
      <c r="L536" s="42">
        <f t="shared" ref="L536:L543" si="140">E536+F536+G536+H536+I536+J536+K536</f>
        <v>0</v>
      </c>
      <c r="M536" s="281">
        <f t="shared" ref="M536:M543" si="141">L536*D536</f>
        <v>0</v>
      </c>
      <c r="N536" s="200"/>
      <c r="O536" s="196"/>
      <c r="R536" s="465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4.4" customHeight="1" x14ac:dyDescent="0.3">
      <c r="A537" s="139"/>
      <c r="B537" s="140"/>
      <c r="C537" s="53">
        <v>26</v>
      </c>
      <c r="D537" s="466">
        <v>99</v>
      </c>
      <c r="E537" s="53"/>
      <c r="F537" s="53"/>
      <c r="G537" s="53"/>
      <c r="H537" s="53"/>
      <c r="I537" s="53"/>
      <c r="J537" s="53"/>
      <c r="K537" s="53"/>
      <c r="L537" s="42">
        <f t="shared" si="140"/>
        <v>0</v>
      </c>
      <c r="M537" s="281">
        <f t="shared" si="141"/>
        <v>0</v>
      </c>
      <c r="N537" s="200"/>
      <c r="O537" s="196"/>
      <c r="R537" s="465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4.4" customHeight="1" x14ac:dyDescent="0.3">
      <c r="A538" s="139"/>
      <c r="B538" s="140"/>
      <c r="C538" s="53">
        <v>28</v>
      </c>
      <c r="D538" s="466">
        <v>99</v>
      </c>
      <c r="E538" s="53"/>
      <c r="F538" s="53"/>
      <c r="G538" s="53"/>
      <c r="H538" s="53"/>
      <c r="I538" s="53"/>
      <c r="J538" s="53"/>
      <c r="K538" s="53"/>
      <c r="L538" s="42">
        <f t="shared" si="140"/>
        <v>0</v>
      </c>
      <c r="M538" s="281">
        <f t="shared" si="141"/>
        <v>0</v>
      </c>
      <c r="N538" s="200"/>
      <c r="O538" s="196"/>
      <c r="R538" s="465"/>
    </row>
    <row r="539" spans="1:28" ht="14.4" customHeight="1" x14ac:dyDescent="0.3">
      <c r="A539" s="139"/>
      <c r="B539" s="140"/>
      <c r="C539" s="53">
        <v>30</v>
      </c>
      <c r="D539" s="466">
        <v>113</v>
      </c>
      <c r="E539" s="53"/>
      <c r="F539" s="53"/>
      <c r="G539" s="53"/>
      <c r="H539" s="53"/>
      <c r="I539" s="53"/>
      <c r="J539" s="53"/>
      <c r="K539" s="53"/>
      <c r="L539" s="42">
        <f t="shared" si="140"/>
        <v>0</v>
      </c>
      <c r="M539" s="281">
        <f t="shared" si="141"/>
        <v>0</v>
      </c>
      <c r="N539" s="200"/>
      <c r="O539" s="196"/>
      <c r="R539" s="465"/>
    </row>
    <row r="540" spans="1:28" ht="14.4" customHeight="1" x14ac:dyDescent="0.3">
      <c r="A540" s="139"/>
      <c r="B540" s="140"/>
      <c r="C540" s="53">
        <v>32</v>
      </c>
      <c r="D540" s="466">
        <v>113</v>
      </c>
      <c r="E540" s="53"/>
      <c r="F540" s="53"/>
      <c r="G540" s="53"/>
      <c r="H540" s="53"/>
      <c r="I540" s="53"/>
      <c r="J540" s="53"/>
      <c r="K540" s="53"/>
      <c r="L540" s="42">
        <f t="shared" si="140"/>
        <v>0</v>
      </c>
      <c r="M540" s="281">
        <f t="shared" si="141"/>
        <v>0</v>
      </c>
      <c r="N540" s="200"/>
      <c r="O540" s="196"/>
      <c r="R540" s="465"/>
    </row>
    <row r="541" spans="1:28" ht="14.4" customHeight="1" x14ac:dyDescent="0.3">
      <c r="A541" s="139"/>
      <c r="B541" s="140"/>
      <c r="C541" s="53">
        <v>34</v>
      </c>
      <c r="D541" s="466">
        <v>125</v>
      </c>
      <c r="E541" s="53"/>
      <c r="F541" s="53"/>
      <c r="G541" s="53"/>
      <c r="H541" s="53"/>
      <c r="I541" s="53"/>
      <c r="J541" s="53"/>
      <c r="K541" s="53"/>
      <c r="L541" s="42">
        <f t="shared" si="140"/>
        <v>0</v>
      </c>
      <c r="M541" s="281">
        <f t="shared" si="141"/>
        <v>0</v>
      </c>
      <c r="N541" s="200"/>
      <c r="O541" s="196"/>
      <c r="R541" s="465"/>
    </row>
    <row r="542" spans="1:28" ht="14.4" customHeight="1" x14ac:dyDescent="0.3">
      <c r="A542" s="139"/>
      <c r="B542" s="140"/>
      <c r="C542" s="53">
        <v>36</v>
      </c>
      <c r="D542" s="466">
        <v>139</v>
      </c>
      <c r="E542" s="53"/>
      <c r="F542" s="53"/>
      <c r="G542" s="53"/>
      <c r="H542" s="53"/>
      <c r="I542" s="53"/>
      <c r="J542" s="53"/>
      <c r="K542" s="53"/>
      <c r="L542" s="42">
        <f t="shared" si="140"/>
        <v>0</v>
      </c>
      <c r="M542" s="281">
        <f t="shared" si="141"/>
        <v>0</v>
      </c>
      <c r="N542" s="200"/>
      <c r="O542" s="196"/>
      <c r="R542" s="465"/>
    </row>
    <row r="543" spans="1:28" ht="14.4" customHeight="1" thickBot="1" x14ac:dyDescent="0.35">
      <c r="A543" s="375" t="s">
        <v>264</v>
      </c>
      <c r="B543" s="143"/>
      <c r="C543" s="53">
        <v>38</v>
      </c>
      <c r="D543" s="466">
        <v>139</v>
      </c>
      <c r="E543" s="46"/>
      <c r="F543" s="46"/>
      <c r="G543" s="69"/>
      <c r="H543" s="69"/>
      <c r="I543" s="69"/>
      <c r="J543" s="69"/>
      <c r="K543" s="69"/>
      <c r="L543" s="42">
        <f t="shared" si="140"/>
        <v>0</v>
      </c>
      <c r="M543" s="281">
        <f t="shared" si="141"/>
        <v>0</v>
      </c>
      <c r="N543" s="214"/>
      <c r="O543" s="196"/>
      <c r="R543" s="465"/>
    </row>
    <row r="544" spans="1:28" ht="14.4" customHeight="1" x14ac:dyDescent="0.3">
      <c r="A544" s="137" t="s">
        <v>167</v>
      </c>
      <c r="B544" s="138" t="s">
        <v>14</v>
      </c>
      <c r="C544" s="27"/>
      <c r="D544" s="28">
        <v>0</v>
      </c>
      <c r="E544" s="29" t="s">
        <v>15</v>
      </c>
      <c r="F544" s="30" t="s">
        <v>17</v>
      </c>
      <c r="G544" s="31" t="s">
        <v>18</v>
      </c>
      <c r="H544" s="32" t="s">
        <v>19</v>
      </c>
      <c r="I544" s="33" t="s">
        <v>20</v>
      </c>
      <c r="J544" s="265"/>
      <c r="K544" s="265"/>
      <c r="L544" s="35">
        <f>L545+L546+L547+L548+L550+L549</f>
        <v>0</v>
      </c>
      <c r="M544" s="37"/>
      <c r="N544" s="207"/>
      <c r="O544" s="196"/>
      <c r="R544" s="465"/>
    </row>
    <row r="545" spans="1:18" ht="14.4" customHeight="1" x14ac:dyDescent="0.3">
      <c r="A545" s="139"/>
      <c r="B545" s="140"/>
      <c r="C545" s="53">
        <v>22</v>
      </c>
      <c r="D545" s="466">
        <v>44</v>
      </c>
      <c r="E545" s="53"/>
      <c r="F545" s="46"/>
      <c r="G545" s="46"/>
      <c r="H545" s="46"/>
      <c r="I545" s="46"/>
      <c r="J545" s="46"/>
      <c r="K545" s="46"/>
      <c r="L545" s="42">
        <f t="shared" ref="L545:L550" si="142">E545+F545+G545+H545+I545+J545+K545</f>
        <v>0</v>
      </c>
      <c r="M545" s="43">
        <f t="shared" ref="M545:M550" si="143">L545*D545</f>
        <v>0</v>
      </c>
      <c r="N545" s="200"/>
      <c r="O545" s="196"/>
      <c r="R545" s="465"/>
    </row>
    <row r="546" spans="1:18" ht="14.4" customHeight="1" x14ac:dyDescent="0.3">
      <c r="A546" s="139"/>
      <c r="B546" s="140"/>
      <c r="C546" s="53">
        <v>26</v>
      </c>
      <c r="D546" s="466">
        <v>44</v>
      </c>
      <c r="E546" s="53"/>
      <c r="F546" s="46"/>
      <c r="G546" s="46"/>
      <c r="H546" s="46"/>
      <c r="I546" s="46"/>
      <c r="J546" s="46"/>
      <c r="K546" s="46"/>
      <c r="L546" s="42">
        <f t="shared" si="142"/>
        <v>0</v>
      </c>
      <c r="M546" s="43">
        <f t="shared" si="143"/>
        <v>0</v>
      </c>
      <c r="N546" s="200"/>
      <c r="O546" s="196"/>
      <c r="R546" s="465"/>
    </row>
    <row r="547" spans="1:18" ht="14.4" customHeight="1" x14ac:dyDescent="0.3">
      <c r="A547" s="139"/>
      <c r="B547" s="140"/>
      <c r="C547" s="53">
        <v>28</v>
      </c>
      <c r="D547" s="466">
        <v>44</v>
      </c>
      <c r="E547" s="53"/>
      <c r="F547" s="46"/>
      <c r="G547" s="46"/>
      <c r="H547" s="46"/>
      <c r="I547" s="46"/>
      <c r="J547" s="46"/>
      <c r="K547" s="46"/>
      <c r="L547" s="42">
        <f t="shared" si="142"/>
        <v>0</v>
      </c>
      <c r="M547" s="43">
        <f t="shared" si="143"/>
        <v>0</v>
      </c>
      <c r="N547" s="200"/>
      <c r="O547" s="196"/>
      <c r="R547" s="465"/>
    </row>
    <row r="548" spans="1:18" ht="14.4" customHeight="1" x14ac:dyDescent="0.3">
      <c r="A548" s="139"/>
      <c r="B548" s="140"/>
      <c r="C548" s="53">
        <v>30</v>
      </c>
      <c r="D548" s="466">
        <v>44</v>
      </c>
      <c r="E548" s="53"/>
      <c r="F548" s="46"/>
      <c r="G548" s="46"/>
      <c r="H548" s="46"/>
      <c r="I548" s="46"/>
      <c r="J548" s="46"/>
      <c r="K548" s="46"/>
      <c r="L548" s="42">
        <f t="shared" si="142"/>
        <v>0</v>
      </c>
      <c r="M548" s="43">
        <f t="shared" si="143"/>
        <v>0</v>
      </c>
      <c r="N548" s="200"/>
      <c r="O548" s="196"/>
      <c r="R548" s="465"/>
    </row>
    <row r="549" spans="1:18" ht="14.4" customHeight="1" x14ac:dyDescent="0.3">
      <c r="A549" s="139"/>
      <c r="B549" s="140"/>
      <c r="C549" s="53">
        <v>32</v>
      </c>
      <c r="D549" s="466">
        <v>47</v>
      </c>
      <c r="E549" s="46"/>
      <c r="F549" s="46"/>
      <c r="G549" s="46"/>
      <c r="H549" s="46"/>
      <c r="I549" s="46"/>
      <c r="J549" s="46"/>
      <c r="K549" s="46"/>
      <c r="L549" s="42">
        <f t="shared" si="142"/>
        <v>0</v>
      </c>
      <c r="M549" s="43">
        <f t="shared" si="143"/>
        <v>0</v>
      </c>
      <c r="N549" s="200"/>
      <c r="O549" s="196"/>
      <c r="R549" s="465"/>
    </row>
    <row r="550" spans="1:18" ht="14.4" customHeight="1" thickBot="1" x14ac:dyDescent="0.35">
      <c r="A550" s="142"/>
      <c r="B550" s="208"/>
      <c r="C550" s="136">
        <v>34</v>
      </c>
      <c r="D550" s="466">
        <v>47</v>
      </c>
      <c r="E550" s="69"/>
      <c r="F550" s="69"/>
      <c r="G550" s="69"/>
      <c r="H550" s="69"/>
      <c r="I550" s="69"/>
      <c r="J550" s="69"/>
      <c r="K550" s="69"/>
      <c r="L550" s="42">
        <f t="shared" si="142"/>
        <v>0</v>
      </c>
      <c r="M550" s="111">
        <f t="shared" si="143"/>
        <v>0</v>
      </c>
      <c r="N550" s="209"/>
      <c r="O550" s="196"/>
      <c r="R550" s="465"/>
    </row>
    <row r="551" spans="1:18" ht="14.4" customHeight="1" x14ac:dyDescent="0.3">
      <c r="A551" s="137" t="s">
        <v>168</v>
      </c>
      <c r="B551" s="138" t="s">
        <v>14</v>
      </c>
      <c r="C551" s="27"/>
      <c r="D551" s="28">
        <v>0</v>
      </c>
      <c r="E551" s="29" t="s">
        <v>156</v>
      </c>
      <c r="F551" s="75"/>
      <c r="G551" s="75"/>
      <c r="H551" s="75"/>
      <c r="I551" s="75"/>
      <c r="J551" s="75"/>
      <c r="K551" s="75"/>
      <c r="L551" s="35">
        <f>L552+L553+L554+L555+L557+L556</f>
        <v>0</v>
      </c>
      <c r="M551" s="37"/>
      <c r="N551" s="207"/>
      <c r="O551" s="196"/>
      <c r="R551" s="465"/>
    </row>
    <row r="552" spans="1:18" ht="14.4" customHeight="1" x14ac:dyDescent="0.3">
      <c r="A552" s="139"/>
      <c r="B552" s="140"/>
      <c r="C552" s="53">
        <v>24</v>
      </c>
      <c r="D552" s="466">
        <v>53</v>
      </c>
      <c r="E552" s="53"/>
      <c r="F552" s="46"/>
      <c r="G552" s="46"/>
      <c r="H552" s="46"/>
      <c r="I552" s="46"/>
      <c r="J552" s="46"/>
      <c r="K552" s="46"/>
      <c r="L552" s="42">
        <f t="shared" ref="L552:L557" si="144">E552+F552+G552+H552+I552+J552</f>
        <v>0</v>
      </c>
      <c r="M552" s="43">
        <f t="shared" ref="M552:M557" si="145">L552*D552</f>
        <v>0</v>
      </c>
      <c r="N552" s="200"/>
      <c r="O552" s="196"/>
      <c r="R552" s="465"/>
    </row>
    <row r="553" spans="1:18" ht="14.4" customHeight="1" x14ac:dyDescent="0.3">
      <c r="A553" s="139"/>
      <c r="B553" s="140"/>
      <c r="C553" s="53">
        <v>26</v>
      </c>
      <c r="D553" s="466">
        <v>53</v>
      </c>
      <c r="E553" s="53"/>
      <c r="F553" s="46"/>
      <c r="G553" s="46"/>
      <c r="H553" s="46"/>
      <c r="I553" s="46"/>
      <c r="J553" s="46"/>
      <c r="K553" s="46"/>
      <c r="L553" s="42">
        <f t="shared" si="144"/>
        <v>0</v>
      </c>
      <c r="M553" s="43">
        <f t="shared" si="145"/>
        <v>0</v>
      </c>
      <c r="N553" s="200"/>
      <c r="O553" s="196"/>
      <c r="R553" s="465"/>
    </row>
    <row r="554" spans="1:18" ht="14.4" customHeight="1" x14ac:dyDescent="0.3">
      <c r="A554" s="139"/>
      <c r="B554" s="140"/>
      <c r="C554" s="53">
        <v>28</v>
      </c>
      <c r="D554" s="466">
        <v>53</v>
      </c>
      <c r="E554" s="53"/>
      <c r="F554" s="46"/>
      <c r="G554" s="46"/>
      <c r="H554" s="46"/>
      <c r="I554" s="46"/>
      <c r="J554" s="46"/>
      <c r="K554" s="46"/>
      <c r="L554" s="42">
        <f t="shared" si="144"/>
        <v>0</v>
      </c>
      <c r="M554" s="43">
        <f t="shared" si="145"/>
        <v>0</v>
      </c>
      <c r="N554" s="200"/>
      <c r="O554" s="196"/>
      <c r="R554" s="465"/>
    </row>
    <row r="555" spans="1:18" ht="14.4" customHeight="1" x14ac:dyDescent="0.3">
      <c r="A555" s="139"/>
      <c r="B555" s="140"/>
      <c r="C555" s="53">
        <v>30</v>
      </c>
      <c r="D555" s="466">
        <v>59</v>
      </c>
      <c r="E555" s="53"/>
      <c r="F555" s="46"/>
      <c r="G555" s="46"/>
      <c r="H555" s="46"/>
      <c r="I555" s="46"/>
      <c r="J555" s="46"/>
      <c r="K555" s="46"/>
      <c r="L555" s="42">
        <f t="shared" si="144"/>
        <v>0</v>
      </c>
      <c r="M555" s="43">
        <f t="shared" si="145"/>
        <v>0</v>
      </c>
      <c r="N555" s="200"/>
      <c r="O555" s="196"/>
      <c r="R555" s="465"/>
    </row>
    <row r="556" spans="1:18" ht="14.4" customHeight="1" x14ac:dyDescent="0.3">
      <c r="A556" s="139"/>
      <c r="B556" s="140"/>
      <c r="C556" s="53">
        <v>32</v>
      </c>
      <c r="D556" s="466">
        <v>59</v>
      </c>
      <c r="E556" s="53"/>
      <c r="F556" s="46"/>
      <c r="G556" s="46"/>
      <c r="H556" s="46"/>
      <c r="I556" s="46"/>
      <c r="J556" s="46"/>
      <c r="K556" s="46"/>
      <c r="L556" s="42">
        <f t="shared" si="144"/>
        <v>0</v>
      </c>
      <c r="M556" s="43">
        <f t="shared" si="145"/>
        <v>0</v>
      </c>
      <c r="N556" s="200"/>
      <c r="O556" s="196"/>
      <c r="R556" s="465"/>
    </row>
    <row r="557" spans="1:18" ht="14.4" customHeight="1" thickBot="1" x14ac:dyDescent="0.35">
      <c r="A557" s="142"/>
      <c r="B557" s="208"/>
      <c r="C557" s="136">
        <v>34</v>
      </c>
      <c r="D557" s="466">
        <v>59</v>
      </c>
      <c r="E557" s="136"/>
      <c r="F557" s="69"/>
      <c r="G557" s="69"/>
      <c r="H557" s="69"/>
      <c r="I557" s="69"/>
      <c r="J557" s="69"/>
      <c r="K557" s="69"/>
      <c r="L557" s="110">
        <f t="shared" si="144"/>
        <v>0</v>
      </c>
      <c r="M557" s="111">
        <f t="shared" si="145"/>
        <v>0</v>
      </c>
      <c r="N557" s="209"/>
      <c r="O557" s="196"/>
      <c r="R557" s="465"/>
    </row>
    <row r="558" spans="1:18" ht="14.4" customHeight="1" x14ac:dyDescent="0.3">
      <c r="A558" s="137" t="s">
        <v>210</v>
      </c>
      <c r="B558" s="138" t="s">
        <v>118</v>
      </c>
      <c r="C558" s="27"/>
      <c r="D558" s="28">
        <v>0</v>
      </c>
      <c r="E558" s="29" t="s">
        <v>156</v>
      </c>
      <c r="F558" s="75"/>
      <c r="G558" s="75"/>
      <c r="H558" s="75"/>
      <c r="I558" s="75"/>
      <c r="J558" s="75"/>
      <c r="K558" s="75"/>
      <c r="L558" s="35">
        <f>L559+L560+L561+L562+L564+L563</f>
        <v>0</v>
      </c>
      <c r="M558" s="37"/>
      <c r="N558" s="207"/>
      <c r="O558" s="196"/>
      <c r="R558" s="465"/>
    </row>
    <row r="559" spans="1:18" ht="14.4" customHeight="1" x14ac:dyDescent="0.3">
      <c r="A559" s="139"/>
      <c r="B559" s="140"/>
      <c r="C559" s="53">
        <v>24</v>
      </c>
      <c r="D559" s="466">
        <v>60</v>
      </c>
      <c r="E559" s="53"/>
      <c r="F559" s="46"/>
      <c r="G559" s="46"/>
      <c r="H559" s="46"/>
      <c r="I559" s="46"/>
      <c r="J559" s="46"/>
      <c r="K559" s="46"/>
      <c r="L559" s="42">
        <f t="shared" ref="L559:L564" si="146">E559+F559+G559+H559+I559+J559</f>
        <v>0</v>
      </c>
      <c r="M559" s="43">
        <f t="shared" ref="M559:M564" si="147">L559*D559</f>
        <v>0</v>
      </c>
      <c r="N559" s="200"/>
      <c r="O559" s="196"/>
      <c r="R559" s="465"/>
    </row>
    <row r="560" spans="1:18" ht="14.4" customHeight="1" x14ac:dyDescent="0.3">
      <c r="A560" s="139"/>
      <c r="B560" s="140"/>
      <c r="C560" s="53">
        <v>26</v>
      </c>
      <c r="D560" s="466">
        <v>60</v>
      </c>
      <c r="E560" s="53"/>
      <c r="F560" s="46"/>
      <c r="G560" s="46"/>
      <c r="H560" s="46"/>
      <c r="I560" s="46"/>
      <c r="J560" s="46"/>
      <c r="K560" s="46"/>
      <c r="L560" s="42">
        <f t="shared" si="146"/>
        <v>0</v>
      </c>
      <c r="M560" s="43">
        <f t="shared" si="147"/>
        <v>0</v>
      </c>
      <c r="N560" s="200"/>
      <c r="O560" s="196"/>
      <c r="R560" s="465"/>
    </row>
    <row r="561" spans="1:18" ht="14.4" customHeight="1" x14ac:dyDescent="0.3">
      <c r="A561" s="139"/>
      <c r="B561" s="140"/>
      <c r="C561" s="53">
        <v>28</v>
      </c>
      <c r="D561" s="466">
        <v>60</v>
      </c>
      <c r="E561" s="53"/>
      <c r="F561" s="46"/>
      <c r="G561" s="46"/>
      <c r="H561" s="46"/>
      <c r="I561" s="46"/>
      <c r="J561" s="46"/>
      <c r="K561" s="46"/>
      <c r="L561" s="42">
        <f t="shared" si="146"/>
        <v>0</v>
      </c>
      <c r="M561" s="43">
        <f t="shared" si="147"/>
        <v>0</v>
      </c>
      <c r="N561" s="200"/>
      <c r="O561" s="196"/>
      <c r="R561" s="465"/>
    </row>
    <row r="562" spans="1:18" ht="14.4" customHeight="1" x14ac:dyDescent="0.3">
      <c r="A562" s="139"/>
      <c r="B562" s="140"/>
      <c r="C562" s="53">
        <v>30</v>
      </c>
      <c r="D562" s="466">
        <v>67</v>
      </c>
      <c r="E562" s="53"/>
      <c r="F562" s="46"/>
      <c r="G562" s="46"/>
      <c r="H562" s="46"/>
      <c r="I562" s="46"/>
      <c r="J562" s="46"/>
      <c r="K562" s="46"/>
      <c r="L562" s="42">
        <f t="shared" si="146"/>
        <v>0</v>
      </c>
      <c r="M562" s="43">
        <f t="shared" si="147"/>
        <v>0</v>
      </c>
      <c r="N562" s="200"/>
      <c r="O562" s="196"/>
      <c r="R562" s="465"/>
    </row>
    <row r="563" spans="1:18" ht="14.4" customHeight="1" x14ac:dyDescent="0.3">
      <c r="A563" s="139"/>
      <c r="B563" s="140"/>
      <c r="C563" s="53">
        <v>32</v>
      </c>
      <c r="D563" s="466">
        <v>67</v>
      </c>
      <c r="E563" s="53"/>
      <c r="F563" s="46"/>
      <c r="G563" s="46"/>
      <c r="H563" s="46"/>
      <c r="I563" s="46"/>
      <c r="J563" s="46"/>
      <c r="K563" s="46"/>
      <c r="L563" s="42">
        <f t="shared" si="146"/>
        <v>0</v>
      </c>
      <c r="M563" s="43">
        <f t="shared" si="147"/>
        <v>0</v>
      </c>
      <c r="N563" s="200"/>
      <c r="O563" s="196"/>
      <c r="R563" s="465"/>
    </row>
    <row r="564" spans="1:18" ht="14.4" customHeight="1" thickBot="1" x14ac:dyDescent="0.35">
      <c r="A564" s="142"/>
      <c r="B564" s="208"/>
      <c r="C564" s="136">
        <v>34</v>
      </c>
      <c r="D564" s="466">
        <v>67</v>
      </c>
      <c r="E564" s="136"/>
      <c r="F564" s="69"/>
      <c r="G564" s="69"/>
      <c r="H564" s="69"/>
      <c r="I564" s="69"/>
      <c r="J564" s="69"/>
      <c r="K564" s="69"/>
      <c r="L564" s="110">
        <f t="shared" si="146"/>
        <v>0</v>
      </c>
      <c r="M564" s="111">
        <f t="shared" si="147"/>
        <v>0</v>
      </c>
      <c r="N564" s="209"/>
      <c r="O564" s="196"/>
      <c r="R564" s="465"/>
    </row>
    <row r="565" spans="1:18" ht="14.4" customHeight="1" x14ac:dyDescent="0.3">
      <c r="A565" s="137" t="s">
        <v>396</v>
      </c>
      <c r="B565" s="138" t="s">
        <v>14</v>
      </c>
      <c r="C565" s="27"/>
      <c r="D565" s="28">
        <v>0</v>
      </c>
      <c r="E565" s="29" t="s">
        <v>156</v>
      </c>
      <c r="F565" s="75"/>
      <c r="G565" s="75"/>
      <c r="H565" s="75"/>
      <c r="I565" s="75"/>
      <c r="J565" s="75"/>
      <c r="K565" s="75"/>
      <c r="L565" s="35">
        <f>L566+L567+L568+L569+L578+L570</f>
        <v>0</v>
      </c>
      <c r="M565" s="37"/>
      <c r="N565" s="207"/>
      <c r="O565" s="196"/>
      <c r="R565" s="465"/>
    </row>
    <row r="566" spans="1:18" ht="14.4" customHeight="1" x14ac:dyDescent="0.3">
      <c r="A566" s="139"/>
      <c r="B566" s="140"/>
      <c r="C566" s="53">
        <v>26</v>
      </c>
      <c r="D566" s="466">
        <v>59</v>
      </c>
      <c r="E566" s="53"/>
      <c r="F566" s="46"/>
      <c r="G566" s="46"/>
      <c r="H566" s="46"/>
      <c r="I566" s="46"/>
      <c r="J566" s="46"/>
      <c r="K566" s="46"/>
      <c r="L566" s="42">
        <f>E566+F566+G566+H566+I566+J566</f>
        <v>0</v>
      </c>
      <c r="M566" s="43">
        <f>L566*D566</f>
        <v>0</v>
      </c>
      <c r="N566" s="200"/>
      <c r="O566" s="196"/>
      <c r="R566" s="465"/>
    </row>
    <row r="567" spans="1:18" ht="14.4" customHeight="1" x14ac:dyDescent="0.3">
      <c r="A567" s="139"/>
      <c r="B567" s="140"/>
      <c r="C567" s="53">
        <v>28</v>
      </c>
      <c r="D567" s="466">
        <v>59</v>
      </c>
      <c r="E567" s="53"/>
      <c r="F567" s="46"/>
      <c r="G567" s="46"/>
      <c r="H567" s="46"/>
      <c r="I567" s="46"/>
      <c r="J567" s="46"/>
      <c r="K567" s="46"/>
      <c r="L567" s="42">
        <f>E567+F567+G567+H567+I567+J567</f>
        <v>0</v>
      </c>
      <c r="M567" s="43">
        <f>L567*D567</f>
        <v>0</v>
      </c>
      <c r="N567" s="200"/>
      <c r="O567" s="196"/>
      <c r="R567" s="465"/>
    </row>
    <row r="568" spans="1:18" ht="14.4" customHeight="1" x14ac:dyDescent="0.3">
      <c r="A568" s="139"/>
      <c r="B568" s="140"/>
      <c r="C568" s="53">
        <v>30</v>
      </c>
      <c r="D568" s="466">
        <v>62</v>
      </c>
      <c r="E568" s="53"/>
      <c r="F568" s="46"/>
      <c r="G568" s="46"/>
      <c r="H568" s="46"/>
      <c r="I568" s="46"/>
      <c r="J568" s="46"/>
      <c r="K568" s="46"/>
      <c r="L568" s="42">
        <f>E568+F568+G568+H568+I568+J568</f>
        <v>0</v>
      </c>
      <c r="M568" s="43">
        <f>L568*D568</f>
        <v>0</v>
      </c>
      <c r="N568" s="200"/>
      <c r="O568" s="196"/>
      <c r="R568" s="465"/>
    </row>
    <row r="569" spans="1:18" ht="14.4" customHeight="1" x14ac:dyDescent="0.3">
      <c r="A569" s="139"/>
      <c r="B569" s="140"/>
      <c r="C569" s="53">
        <v>32</v>
      </c>
      <c r="D569" s="466">
        <v>62</v>
      </c>
      <c r="E569" s="53"/>
      <c r="F569" s="46"/>
      <c r="G569" s="46"/>
      <c r="H569" s="46"/>
      <c r="I569" s="46"/>
      <c r="J569" s="46"/>
      <c r="K569" s="46"/>
      <c r="L569" s="42">
        <f>E569+F569+G569+H569+I569+J569</f>
        <v>0</v>
      </c>
      <c r="M569" s="43">
        <f>L569*D569</f>
        <v>0</v>
      </c>
      <c r="N569" s="200"/>
      <c r="O569" s="196"/>
      <c r="R569" s="465"/>
    </row>
    <row r="570" spans="1:18" ht="14.4" customHeight="1" x14ac:dyDescent="0.3">
      <c r="A570" s="139"/>
      <c r="B570" s="140"/>
      <c r="C570" s="53">
        <v>34</v>
      </c>
      <c r="D570" s="466">
        <v>62</v>
      </c>
      <c r="E570" s="53"/>
      <c r="F570" s="46"/>
      <c r="G570" s="46"/>
      <c r="H570" s="46"/>
      <c r="I570" s="46"/>
      <c r="J570" s="46"/>
      <c r="K570" s="46"/>
      <c r="L570" s="42">
        <f>E570+F570+G570+H570+I570+J570</f>
        <v>0</v>
      </c>
      <c r="M570" s="43">
        <f>L570*D570</f>
        <v>0</v>
      </c>
      <c r="N570" s="200"/>
      <c r="O570" s="196"/>
      <c r="R570" s="465"/>
    </row>
    <row r="571" spans="1:18" ht="14.4" customHeight="1" thickBot="1" x14ac:dyDescent="0.35">
      <c r="A571" s="142"/>
      <c r="B571" s="208"/>
      <c r="C571" s="136">
        <v>34</v>
      </c>
      <c r="D571" s="466">
        <v>59</v>
      </c>
      <c r="E571" s="136"/>
      <c r="F571" s="136"/>
      <c r="G571" s="136"/>
      <c r="H571" s="69"/>
      <c r="I571" s="69"/>
      <c r="J571" s="69"/>
      <c r="K571" s="69"/>
      <c r="L571" s="110">
        <f t="shared" ref="L571" si="148">E571+F571+G571+H571+I571+J571</f>
        <v>0</v>
      </c>
      <c r="M571" s="111">
        <f t="shared" ref="M571" si="149">L571*D571</f>
        <v>0</v>
      </c>
      <c r="N571" s="209"/>
      <c r="O571" s="196"/>
      <c r="R571" s="465"/>
    </row>
    <row r="572" spans="1:18" ht="14.4" customHeight="1" x14ac:dyDescent="0.3">
      <c r="A572" s="137" t="s">
        <v>402</v>
      </c>
      <c r="B572" s="138" t="s">
        <v>14</v>
      </c>
      <c r="C572" s="27"/>
      <c r="D572" s="28">
        <v>0</v>
      </c>
      <c r="E572" s="29" t="s">
        <v>65</v>
      </c>
      <c r="F572" s="75"/>
      <c r="G572" s="75"/>
      <c r="H572" s="75"/>
      <c r="I572" s="75"/>
      <c r="J572" s="75"/>
      <c r="K572" s="75"/>
      <c r="L572" s="35">
        <f>L573+L574+L575+L576+L585+L577</f>
        <v>0</v>
      </c>
      <c r="M572" s="37"/>
      <c r="N572" s="207"/>
      <c r="O572" s="196"/>
      <c r="R572" s="465"/>
    </row>
    <row r="573" spans="1:18" ht="14.4" customHeight="1" x14ac:dyDescent="0.3">
      <c r="A573" s="139"/>
      <c r="B573" s="140"/>
      <c r="C573" s="53">
        <v>24</v>
      </c>
      <c r="D573" s="466">
        <v>67</v>
      </c>
      <c r="E573" s="53"/>
      <c r="F573" s="46"/>
      <c r="G573" s="46"/>
      <c r="H573" s="46"/>
      <c r="I573" s="46"/>
      <c r="J573" s="46"/>
      <c r="K573" s="46"/>
      <c r="L573" s="42">
        <f>E573+F573+G573+H573+I573+J573</f>
        <v>0</v>
      </c>
      <c r="M573" s="43">
        <f>L573*D573</f>
        <v>0</v>
      </c>
      <c r="N573" s="200"/>
      <c r="O573" s="196"/>
      <c r="R573" s="465"/>
    </row>
    <row r="574" spans="1:18" ht="14.4" customHeight="1" x14ac:dyDescent="0.3">
      <c r="A574" s="139"/>
      <c r="B574" s="140"/>
      <c r="C574" s="53">
        <v>26</v>
      </c>
      <c r="D574" s="466">
        <v>67</v>
      </c>
      <c r="E574" s="53"/>
      <c r="F574" s="46"/>
      <c r="G574" s="46"/>
      <c r="H574" s="46"/>
      <c r="I574" s="46"/>
      <c r="J574" s="46"/>
      <c r="K574" s="46"/>
      <c r="L574" s="42">
        <f>E574+F574+G574+H574+I574+J574</f>
        <v>0</v>
      </c>
      <c r="M574" s="43">
        <f>L574*D574</f>
        <v>0</v>
      </c>
      <c r="N574" s="200"/>
      <c r="O574" s="196"/>
      <c r="R574" s="465"/>
    </row>
    <row r="575" spans="1:18" ht="14.4" customHeight="1" x14ac:dyDescent="0.3">
      <c r="A575" s="139"/>
      <c r="B575" s="140"/>
      <c r="C575" s="53">
        <v>28</v>
      </c>
      <c r="D575" s="466">
        <v>67</v>
      </c>
      <c r="E575" s="53"/>
      <c r="F575" s="46"/>
      <c r="G575" s="46"/>
      <c r="H575" s="46"/>
      <c r="I575" s="46"/>
      <c r="J575" s="46"/>
      <c r="K575" s="46"/>
      <c r="L575" s="42">
        <f>E575+F575+G575+H575+I575+J575</f>
        <v>0</v>
      </c>
      <c r="M575" s="43">
        <f>L575*D575</f>
        <v>0</v>
      </c>
      <c r="N575" s="200"/>
      <c r="O575" s="196"/>
      <c r="R575" s="465"/>
    </row>
    <row r="576" spans="1:18" ht="14.4" customHeight="1" x14ac:dyDescent="0.3">
      <c r="A576" s="139"/>
      <c r="B576" s="140"/>
      <c r="C576" s="53">
        <v>30</v>
      </c>
      <c r="D576" s="466">
        <v>79</v>
      </c>
      <c r="E576" s="53"/>
      <c r="F576" s="46"/>
      <c r="G576" s="46"/>
      <c r="H576" s="46"/>
      <c r="I576" s="46"/>
      <c r="J576" s="46"/>
      <c r="K576" s="46"/>
      <c r="L576" s="42">
        <f>E576+F576+G576+H576+I576+J576</f>
        <v>0</v>
      </c>
      <c r="M576" s="43">
        <f>L576*D576</f>
        <v>0</v>
      </c>
      <c r="N576" s="200"/>
      <c r="O576" s="196"/>
      <c r="R576" s="465"/>
    </row>
    <row r="577" spans="1:18" ht="14.4" customHeight="1" thickBot="1" x14ac:dyDescent="0.35">
      <c r="A577" s="139"/>
      <c r="B577" s="140"/>
      <c r="C577" s="53">
        <v>32</v>
      </c>
      <c r="D577" s="466">
        <v>79</v>
      </c>
      <c r="E577" s="53"/>
      <c r="F577" s="46"/>
      <c r="G577" s="46"/>
      <c r="H577" s="46"/>
      <c r="I577" s="46"/>
      <c r="J577" s="46"/>
      <c r="K577" s="46"/>
      <c r="L577" s="42">
        <f>E577+F577+G577+H577+I577+J577</f>
        <v>0</v>
      </c>
      <c r="M577" s="43">
        <f>L577*D577</f>
        <v>0</v>
      </c>
      <c r="N577" s="200"/>
      <c r="O577" s="196"/>
      <c r="R577" s="465"/>
    </row>
    <row r="578" spans="1:18" ht="14.4" customHeight="1" x14ac:dyDescent="0.3">
      <c r="A578" s="137" t="s">
        <v>395</v>
      </c>
      <c r="B578" s="138" t="s">
        <v>118</v>
      </c>
      <c r="C578" s="75"/>
      <c r="D578" s="75">
        <v>0</v>
      </c>
      <c r="E578" s="29" t="s">
        <v>15</v>
      </c>
      <c r="F578" s="29" t="s">
        <v>156</v>
      </c>
      <c r="G578" s="29" t="s">
        <v>129</v>
      </c>
      <c r="H578" s="52" t="s">
        <v>372</v>
      </c>
      <c r="I578" s="75"/>
      <c r="J578" s="75"/>
      <c r="K578" s="75"/>
      <c r="L578" s="35">
        <f>L579+L580+L581+L582+L585+L583+L584</f>
        <v>0</v>
      </c>
      <c r="M578" s="37"/>
      <c r="N578" s="207"/>
      <c r="O578" s="196"/>
      <c r="R578" s="465"/>
    </row>
    <row r="579" spans="1:18" ht="14.4" customHeight="1" x14ac:dyDescent="0.3">
      <c r="A579" s="139"/>
      <c r="B579" s="140"/>
      <c r="C579" s="53">
        <v>24</v>
      </c>
      <c r="D579" s="466">
        <v>93</v>
      </c>
      <c r="E579" s="326"/>
      <c r="F579" s="326"/>
      <c r="G579" s="326"/>
      <c r="H579" s="326"/>
      <c r="I579" s="46"/>
      <c r="J579" s="46"/>
      <c r="K579" s="46"/>
      <c r="L579" s="42">
        <f t="shared" ref="L579:L585" si="150">E579+F579+G579+H579+I579+J579</f>
        <v>0</v>
      </c>
      <c r="M579" s="43">
        <f t="shared" ref="M579:M585" si="151">L579*D579</f>
        <v>0</v>
      </c>
      <c r="N579" s="200"/>
      <c r="O579" s="196"/>
      <c r="R579" s="465"/>
    </row>
    <row r="580" spans="1:18" ht="14.4" customHeight="1" x14ac:dyDescent="0.3">
      <c r="A580" s="139"/>
      <c r="B580" s="140"/>
      <c r="C580" s="53">
        <v>26</v>
      </c>
      <c r="D580" s="466">
        <v>93</v>
      </c>
      <c r="E580" s="53"/>
      <c r="F580" s="343"/>
      <c r="G580" s="343"/>
      <c r="H580" s="343"/>
      <c r="I580" s="46"/>
      <c r="J580" s="46"/>
      <c r="K580" s="46"/>
      <c r="L580" s="42">
        <f t="shared" si="150"/>
        <v>0</v>
      </c>
      <c r="M580" s="43">
        <f t="shared" si="151"/>
        <v>0</v>
      </c>
      <c r="N580" s="200"/>
      <c r="O580" s="196"/>
      <c r="R580" s="465"/>
    </row>
    <row r="581" spans="1:18" ht="14.4" customHeight="1" x14ac:dyDescent="0.3">
      <c r="A581" s="139"/>
      <c r="B581" s="140"/>
      <c r="C581" s="53">
        <v>28</v>
      </c>
      <c r="D581" s="466">
        <v>93</v>
      </c>
      <c r="E581" s="53"/>
      <c r="F581" s="343"/>
      <c r="G581" s="343"/>
      <c r="H581" s="343"/>
      <c r="I581" s="46"/>
      <c r="J581" s="46"/>
      <c r="K581" s="46"/>
      <c r="L581" s="42">
        <f t="shared" si="150"/>
        <v>0</v>
      </c>
      <c r="M581" s="43">
        <f t="shared" si="151"/>
        <v>0</v>
      </c>
      <c r="N581" s="200"/>
      <c r="O581" s="196"/>
      <c r="R581" s="465"/>
    </row>
    <row r="582" spans="1:18" ht="14.4" customHeight="1" x14ac:dyDescent="0.3">
      <c r="A582" s="139"/>
      <c r="B582" s="140"/>
      <c r="C582" s="53">
        <v>30</v>
      </c>
      <c r="D582" s="466">
        <v>113</v>
      </c>
      <c r="E582" s="53"/>
      <c r="F582" s="343"/>
      <c r="G582" s="343"/>
      <c r="H582" s="326"/>
      <c r="I582" s="46"/>
      <c r="J582" s="46"/>
      <c r="K582" s="46"/>
      <c r="L582" s="42">
        <f t="shared" si="150"/>
        <v>0</v>
      </c>
      <c r="M582" s="43">
        <f t="shared" si="151"/>
        <v>0</v>
      </c>
      <c r="N582" s="200"/>
      <c r="O582" s="196"/>
      <c r="R582" s="465"/>
    </row>
    <row r="583" spans="1:18" ht="14.4" customHeight="1" x14ac:dyDescent="0.3">
      <c r="A583" s="139"/>
      <c r="B583" s="140"/>
      <c r="C583" s="53">
        <v>32</v>
      </c>
      <c r="D583" s="466">
        <v>113</v>
      </c>
      <c r="E583" s="53"/>
      <c r="F583" s="343"/>
      <c r="G583" s="343"/>
      <c r="H583" s="343"/>
      <c r="I583" s="46"/>
      <c r="J583" s="46"/>
      <c r="K583" s="46"/>
      <c r="L583" s="42">
        <f t="shared" si="150"/>
        <v>0</v>
      </c>
      <c r="M583" s="43">
        <f t="shared" si="151"/>
        <v>0</v>
      </c>
      <c r="N583" s="200"/>
      <c r="O583" s="196"/>
      <c r="R583" s="465"/>
    </row>
    <row r="584" spans="1:18" ht="14.4" customHeight="1" x14ac:dyDescent="0.3">
      <c r="A584" s="139"/>
      <c r="B584" s="140"/>
      <c r="C584" s="53">
        <v>34</v>
      </c>
      <c r="D584" s="466">
        <v>132</v>
      </c>
      <c r="E584" s="53"/>
      <c r="F584" s="343"/>
      <c r="G584" s="343"/>
      <c r="H584" s="343"/>
      <c r="I584" s="46"/>
      <c r="J584" s="46"/>
      <c r="K584" s="46"/>
      <c r="L584" s="42">
        <f t="shared" ref="L584" si="152">E584+F584+G584+H584+I584+J584</f>
        <v>0</v>
      </c>
      <c r="M584" s="43">
        <f t="shared" ref="M584" si="153">L584*D584</f>
        <v>0</v>
      </c>
      <c r="N584" s="200"/>
      <c r="O584" s="196"/>
      <c r="R584" s="465"/>
    </row>
    <row r="585" spans="1:18" ht="14.4" customHeight="1" thickBot="1" x14ac:dyDescent="0.35">
      <c r="A585" s="142" t="s">
        <v>651</v>
      </c>
      <c r="B585" s="208"/>
      <c r="C585" s="136">
        <v>36</v>
      </c>
      <c r="D585" s="466">
        <v>139</v>
      </c>
      <c r="E585" s="334"/>
      <c r="F585" s="334"/>
      <c r="G585" s="334"/>
      <c r="H585" s="69"/>
      <c r="I585" s="69"/>
      <c r="J585" s="69"/>
      <c r="K585" s="69"/>
      <c r="L585" s="110">
        <f t="shared" si="150"/>
        <v>0</v>
      </c>
      <c r="M585" s="111">
        <f t="shared" si="151"/>
        <v>0</v>
      </c>
      <c r="N585" s="209"/>
      <c r="O585" s="196"/>
      <c r="R585" s="465"/>
    </row>
    <row r="586" spans="1:18" ht="14.4" customHeight="1" x14ac:dyDescent="0.3">
      <c r="A586" s="137" t="s">
        <v>208</v>
      </c>
      <c r="B586" s="140" t="s">
        <v>14</v>
      </c>
      <c r="C586" s="53"/>
      <c r="D586" s="242">
        <v>0</v>
      </c>
      <c r="E586" s="149" t="s">
        <v>15</v>
      </c>
      <c r="F586" s="149" t="s">
        <v>205</v>
      </c>
      <c r="G586" s="149" t="s">
        <v>197</v>
      </c>
      <c r="H586" s="149" t="s">
        <v>267</v>
      </c>
      <c r="I586" s="75"/>
      <c r="J586" s="75"/>
      <c r="K586" s="75"/>
      <c r="L586" s="35">
        <f>L587+L588+L589+L590+L592+L591+L593</f>
        <v>0</v>
      </c>
      <c r="M586" s="37"/>
      <c r="N586" s="207"/>
      <c r="O586" s="196"/>
      <c r="R586" s="465"/>
    </row>
    <row r="587" spans="1:18" ht="14.4" customHeight="1" x14ac:dyDescent="0.3">
      <c r="A587" s="139"/>
      <c r="B587" s="140"/>
      <c r="C587" s="53">
        <v>24</v>
      </c>
      <c r="D587" s="466">
        <v>46</v>
      </c>
      <c r="E587" s="326"/>
      <c r="F587" s="326"/>
      <c r="G587" s="326"/>
      <c r="H587" s="326"/>
      <c r="I587" s="46"/>
      <c r="J587" s="46"/>
      <c r="K587" s="46"/>
      <c r="L587" s="42">
        <f t="shared" ref="L587:L591" si="154">E587+F587+G587+H587+I587+J587</f>
        <v>0</v>
      </c>
      <c r="M587" s="43">
        <f t="shared" ref="M587:M591" si="155">L587*D587</f>
        <v>0</v>
      </c>
      <c r="N587" s="200"/>
      <c r="O587" s="196"/>
      <c r="R587" s="465"/>
    </row>
    <row r="588" spans="1:18" ht="14.4" customHeight="1" x14ac:dyDescent="0.3">
      <c r="A588" s="139"/>
      <c r="B588" s="140"/>
      <c r="C588" s="53">
        <v>26</v>
      </c>
      <c r="D588" s="466">
        <v>60</v>
      </c>
      <c r="E588" s="326"/>
      <c r="F588" s="326"/>
      <c r="G588" s="326"/>
      <c r="H588" s="326"/>
      <c r="I588" s="46"/>
      <c r="J588" s="46"/>
      <c r="K588" s="46"/>
      <c r="L588" s="42">
        <f t="shared" si="154"/>
        <v>0</v>
      </c>
      <c r="M588" s="43">
        <f t="shared" si="155"/>
        <v>0</v>
      </c>
      <c r="N588" s="200"/>
      <c r="O588" s="196"/>
      <c r="R588" s="465"/>
    </row>
    <row r="589" spans="1:18" ht="14.4" customHeight="1" x14ac:dyDescent="0.3">
      <c r="A589" s="139"/>
      <c r="B589" s="140"/>
      <c r="C589" s="53">
        <v>28</v>
      </c>
      <c r="D589" s="466">
        <v>60</v>
      </c>
      <c r="E589" s="326"/>
      <c r="F589" s="326"/>
      <c r="G589" s="326"/>
      <c r="H589" s="326"/>
      <c r="I589" s="46"/>
      <c r="J589" s="46"/>
      <c r="K589" s="46"/>
      <c r="L589" s="42">
        <f t="shared" si="154"/>
        <v>0</v>
      </c>
      <c r="M589" s="43">
        <f t="shared" si="155"/>
        <v>0</v>
      </c>
      <c r="N589" s="200"/>
      <c r="O589" s="196"/>
      <c r="R589" s="465"/>
    </row>
    <row r="590" spans="1:18" ht="14.4" customHeight="1" x14ac:dyDescent="0.3">
      <c r="A590" s="139"/>
      <c r="B590" s="140"/>
      <c r="C590" s="53">
        <v>30</v>
      </c>
      <c r="D590" s="466">
        <v>72</v>
      </c>
      <c r="E590" s="326"/>
      <c r="F590" s="326"/>
      <c r="G590" s="326"/>
      <c r="H590" s="326"/>
      <c r="I590" s="46"/>
      <c r="J590" s="46"/>
      <c r="K590" s="46"/>
      <c r="L590" s="42">
        <f t="shared" si="154"/>
        <v>0</v>
      </c>
      <c r="M590" s="43">
        <f t="shared" si="155"/>
        <v>0</v>
      </c>
      <c r="N590" s="200"/>
      <c r="O590" s="196"/>
      <c r="R590" s="465"/>
    </row>
    <row r="591" spans="1:18" ht="14.4" customHeight="1" x14ac:dyDescent="0.3">
      <c r="A591" s="139"/>
      <c r="B591" s="140"/>
      <c r="C591" s="53">
        <v>32</v>
      </c>
      <c r="D591" s="466">
        <v>72</v>
      </c>
      <c r="E591" s="326"/>
      <c r="F591" s="326"/>
      <c r="G591" s="326"/>
      <c r="H591" s="46"/>
      <c r="I591" s="46"/>
      <c r="J591" s="46"/>
      <c r="K591" s="46"/>
      <c r="L591" s="42">
        <f t="shared" si="154"/>
        <v>0</v>
      </c>
      <c r="M591" s="43">
        <f t="shared" si="155"/>
        <v>0</v>
      </c>
      <c r="N591" s="200"/>
      <c r="O591" s="196"/>
      <c r="R591" s="465"/>
    </row>
    <row r="592" spans="1:18" ht="14.4" customHeight="1" x14ac:dyDescent="0.3">
      <c r="A592" s="139"/>
      <c r="B592" s="140"/>
      <c r="C592" s="53">
        <v>32</v>
      </c>
      <c r="D592" s="466">
        <v>51</v>
      </c>
      <c r="E592" s="326"/>
      <c r="F592" s="326"/>
      <c r="G592" s="326"/>
      <c r="H592" s="46"/>
      <c r="I592" s="46"/>
      <c r="J592" s="46"/>
      <c r="K592" s="46"/>
      <c r="L592" s="42">
        <f t="shared" ref="L592:L593" si="156">E592+F592+G592+H592+I592+J592</f>
        <v>0</v>
      </c>
      <c r="M592" s="43">
        <f t="shared" ref="M592:M593" si="157">L592*D592</f>
        <v>0</v>
      </c>
      <c r="N592" s="200"/>
      <c r="O592" s="196"/>
      <c r="R592" s="465"/>
    </row>
    <row r="593" spans="1:18" ht="14.4" customHeight="1" thickBot="1" x14ac:dyDescent="0.35">
      <c r="A593" s="139" t="s">
        <v>266</v>
      </c>
      <c r="B593" s="140"/>
      <c r="C593" s="53">
        <v>34</v>
      </c>
      <c r="D593" s="466">
        <v>86</v>
      </c>
      <c r="E593" s="326"/>
      <c r="F593" s="326"/>
      <c r="G593" s="326"/>
      <c r="H593" s="46"/>
      <c r="I593" s="46"/>
      <c r="J593" s="46"/>
      <c r="K593" s="46"/>
      <c r="L593" s="42">
        <f t="shared" si="156"/>
        <v>0</v>
      </c>
      <c r="M593" s="43">
        <f t="shared" si="157"/>
        <v>0</v>
      </c>
      <c r="N593" s="200"/>
      <c r="O593" s="196"/>
      <c r="R593" s="465"/>
    </row>
    <row r="594" spans="1:18" ht="14.4" customHeight="1" x14ac:dyDescent="0.3">
      <c r="A594" s="221" t="s">
        <v>213</v>
      </c>
      <c r="B594" s="138" t="s">
        <v>96</v>
      </c>
      <c r="C594" s="27"/>
      <c r="D594" s="389">
        <v>0</v>
      </c>
      <c r="E594" s="52" t="s">
        <v>112</v>
      </c>
      <c r="F594" s="52" t="s">
        <v>112</v>
      </c>
      <c r="G594" s="75"/>
      <c r="H594" s="75"/>
      <c r="I594" s="75"/>
      <c r="J594" s="75"/>
      <c r="K594" s="75"/>
      <c r="L594" s="35">
        <f>L595+L596+L597+L598+L600+L599</f>
        <v>0</v>
      </c>
      <c r="M594" s="37"/>
      <c r="N594" s="207"/>
      <c r="O594" s="196"/>
      <c r="R594" s="465"/>
    </row>
    <row r="595" spans="1:18" ht="14.4" customHeight="1" x14ac:dyDescent="0.3">
      <c r="A595" s="139"/>
      <c r="B595" s="140"/>
      <c r="C595" s="53">
        <v>28</v>
      </c>
      <c r="D595" s="466">
        <v>173</v>
      </c>
      <c r="E595" s="343"/>
      <c r="F595" s="343"/>
      <c r="G595" s="46"/>
      <c r="H595" s="46"/>
      <c r="I595" s="46"/>
      <c r="J595" s="46"/>
      <c r="K595" s="46"/>
      <c r="L595" s="42">
        <f t="shared" ref="L595:L598" si="158">E595+F595+G595+H595+I595+J595</f>
        <v>0</v>
      </c>
      <c r="M595" s="43">
        <f t="shared" ref="M595:M598" si="159">L595*D595</f>
        <v>0</v>
      </c>
      <c r="N595" s="200"/>
      <c r="O595" s="196"/>
      <c r="R595" s="465"/>
    </row>
    <row r="596" spans="1:18" ht="14.4" customHeight="1" x14ac:dyDescent="0.3">
      <c r="A596" s="139"/>
      <c r="B596" s="140"/>
      <c r="C596" s="53">
        <v>30</v>
      </c>
      <c r="D596" s="466">
        <v>173</v>
      </c>
      <c r="E596" s="343"/>
      <c r="F596" s="343"/>
      <c r="G596" s="46"/>
      <c r="H596" s="46"/>
      <c r="I596" s="46"/>
      <c r="J596" s="46"/>
      <c r="K596" s="46"/>
      <c r="L596" s="42">
        <f t="shared" si="158"/>
        <v>0</v>
      </c>
      <c r="M596" s="43">
        <f t="shared" si="159"/>
        <v>0</v>
      </c>
      <c r="N596" s="200"/>
      <c r="O596" s="196"/>
      <c r="R596" s="465"/>
    </row>
    <row r="597" spans="1:18" ht="14.4" customHeight="1" x14ac:dyDescent="0.3">
      <c r="A597" s="139"/>
      <c r="B597" s="140"/>
      <c r="C597" s="53">
        <v>32</v>
      </c>
      <c r="D597" s="466">
        <v>173</v>
      </c>
      <c r="E597" s="343"/>
      <c r="F597" s="343"/>
      <c r="G597" s="46"/>
      <c r="H597" s="46"/>
      <c r="I597" s="46"/>
      <c r="J597" s="46"/>
      <c r="K597" s="46"/>
      <c r="L597" s="42">
        <f t="shared" si="158"/>
        <v>0</v>
      </c>
      <c r="M597" s="43">
        <f t="shared" si="159"/>
        <v>0</v>
      </c>
      <c r="N597" s="200"/>
      <c r="O597" s="196"/>
      <c r="R597" s="465"/>
    </row>
    <row r="598" spans="1:18" ht="14.4" customHeight="1" x14ac:dyDescent="0.3">
      <c r="A598" s="139"/>
      <c r="B598" s="140"/>
      <c r="C598" s="53">
        <v>34</v>
      </c>
      <c r="D598" s="466">
        <v>199</v>
      </c>
      <c r="E598" s="343"/>
      <c r="F598" s="343"/>
      <c r="G598" s="46"/>
      <c r="H598" s="46"/>
      <c r="I598" s="46"/>
      <c r="J598" s="46"/>
      <c r="K598" s="46"/>
      <c r="L598" s="42">
        <f t="shared" si="158"/>
        <v>0</v>
      </c>
      <c r="M598" s="43">
        <f t="shared" si="159"/>
        <v>0</v>
      </c>
      <c r="N598" s="200"/>
      <c r="O598" s="196"/>
      <c r="R598" s="465"/>
    </row>
    <row r="599" spans="1:18" ht="14.4" customHeight="1" x14ac:dyDescent="0.3">
      <c r="A599" s="139"/>
      <c r="B599" s="140"/>
      <c r="C599" s="53">
        <v>36</v>
      </c>
      <c r="D599" s="466">
        <v>199</v>
      </c>
      <c r="E599" s="343"/>
      <c r="F599" s="343"/>
      <c r="G599" s="46"/>
      <c r="H599" s="46"/>
      <c r="I599" s="46"/>
      <c r="J599" s="46"/>
      <c r="K599" s="46"/>
      <c r="L599" s="42"/>
      <c r="M599" s="43"/>
      <c r="N599" s="200"/>
      <c r="O599" s="196"/>
      <c r="R599" s="465"/>
    </row>
    <row r="600" spans="1:18" ht="14.4" customHeight="1" thickBot="1" x14ac:dyDescent="0.35">
      <c r="A600" s="384"/>
      <c r="B600" s="140"/>
      <c r="C600" s="53">
        <v>38</v>
      </c>
      <c r="D600" s="466">
        <v>225</v>
      </c>
      <c r="E600" s="343"/>
      <c r="F600" s="343"/>
      <c r="G600" s="46"/>
      <c r="H600" s="46"/>
      <c r="I600" s="46"/>
      <c r="J600" s="46"/>
      <c r="K600" s="46"/>
      <c r="L600" s="42"/>
      <c r="M600" s="43"/>
      <c r="N600" s="200"/>
      <c r="O600" s="196"/>
      <c r="R600" s="465"/>
    </row>
    <row r="601" spans="1:18" ht="14.4" customHeight="1" x14ac:dyDescent="0.3">
      <c r="A601" s="221" t="s">
        <v>213</v>
      </c>
      <c r="B601" s="138" t="s">
        <v>96</v>
      </c>
      <c r="C601" s="27"/>
      <c r="D601" s="389">
        <v>0</v>
      </c>
      <c r="E601" s="52" t="s">
        <v>112</v>
      </c>
      <c r="F601" s="75"/>
      <c r="G601" s="75"/>
      <c r="H601" s="75"/>
      <c r="I601" s="75"/>
      <c r="J601" s="75"/>
      <c r="K601" s="75"/>
      <c r="L601" s="35">
        <f>L602+L603+L604+L605+L607+L606</f>
        <v>0</v>
      </c>
      <c r="M601" s="37"/>
      <c r="N601" s="207"/>
      <c r="O601" s="196"/>
      <c r="R601" s="465"/>
    </row>
    <row r="602" spans="1:18" ht="14.4" customHeight="1" x14ac:dyDescent="0.3">
      <c r="A602" s="139"/>
      <c r="B602" s="140"/>
      <c r="C602" s="53">
        <v>30</v>
      </c>
      <c r="D602" s="466">
        <v>192</v>
      </c>
      <c r="E602" s="343"/>
      <c r="F602" s="46"/>
      <c r="G602" s="46"/>
      <c r="H602" s="46"/>
      <c r="I602" s="46"/>
      <c r="J602" s="46"/>
      <c r="K602" s="46"/>
      <c r="L602" s="42">
        <f t="shared" ref="L602:L605" si="160">E602+F602+G602+H602+I602+J602</f>
        <v>0</v>
      </c>
      <c r="M602" s="43">
        <f t="shared" ref="M602:M605" si="161">L602*D602</f>
        <v>0</v>
      </c>
      <c r="N602" s="200"/>
      <c r="O602" s="196"/>
      <c r="R602" s="465"/>
    </row>
    <row r="603" spans="1:18" ht="14.4" customHeight="1" x14ac:dyDescent="0.3">
      <c r="A603" s="139"/>
      <c r="B603" s="140"/>
      <c r="C603" s="53">
        <v>32</v>
      </c>
      <c r="D603" s="466">
        <v>192</v>
      </c>
      <c r="E603" s="343"/>
      <c r="F603" s="46"/>
      <c r="G603" s="46"/>
      <c r="H603" s="46"/>
      <c r="I603" s="46"/>
      <c r="J603" s="46"/>
      <c r="K603" s="46"/>
      <c r="L603" s="42">
        <f t="shared" si="160"/>
        <v>0</v>
      </c>
      <c r="M603" s="43">
        <f t="shared" si="161"/>
        <v>0</v>
      </c>
      <c r="N603" s="200"/>
      <c r="O603" s="196"/>
      <c r="R603" s="465"/>
    </row>
    <row r="604" spans="1:18" ht="14.4" customHeight="1" x14ac:dyDescent="0.3">
      <c r="A604" s="139"/>
      <c r="B604" s="140"/>
      <c r="C604" s="53">
        <v>34</v>
      </c>
      <c r="D604" s="466">
        <v>219</v>
      </c>
      <c r="E604" s="343"/>
      <c r="F604" s="46"/>
      <c r="G604" s="46"/>
      <c r="H604" s="46"/>
      <c r="I604" s="46"/>
      <c r="J604" s="46"/>
      <c r="K604" s="46"/>
      <c r="L604" s="42">
        <f t="shared" si="160"/>
        <v>0</v>
      </c>
      <c r="M604" s="43">
        <f t="shared" si="161"/>
        <v>0</v>
      </c>
      <c r="N604" s="200"/>
      <c r="O604" s="196"/>
      <c r="R604" s="465"/>
    </row>
    <row r="605" spans="1:18" ht="14.4" customHeight="1" x14ac:dyDescent="0.3">
      <c r="A605" s="139"/>
      <c r="B605" s="140"/>
      <c r="C605" s="53">
        <v>36</v>
      </c>
      <c r="D605" s="466">
        <v>219</v>
      </c>
      <c r="E605" s="343"/>
      <c r="F605" s="46"/>
      <c r="G605" s="46"/>
      <c r="H605" s="46"/>
      <c r="I605" s="46"/>
      <c r="J605" s="46"/>
      <c r="K605" s="46"/>
      <c r="L605" s="42">
        <f t="shared" si="160"/>
        <v>0</v>
      </c>
      <c r="M605" s="43">
        <f t="shared" si="161"/>
        <v>0</v>
      </c>
      <c r="N605" s="200"/>
      <c r="O605" s="196"/>
      <c r="R605" s="465"/>
    </row>
    <row r="606" spans="1:18" ht="14.4" customHeight="1" x14ac:dyDescent="0.3">
      <c r="A606" s="139"/>
      <c r="B606" s="140"/>
      <c r="C606" s="53">
        <v>38</v>
      </c>
      <c r="D606" s="466">
        <v>245</v>
      </c>
      <c r="E606" s="343"/>
      <c r="F606" s="46"/>
      <c r="G606" s="46"/>
      <c r="H606" s="46"/>
      <c r="I606" s="46"/>
      <c r="J606" s="46"/>
      <c r="K606" s="46"/>
      <c r="L606" s="42">
        <f t="shared" ref="L606" si="162">E606+F606+G606+H606+I606+J606</f>
        <v>0</v>
      </c>
      <c r="M606" s="43">
        <f t="shared" ref="M606" si="163">L606*D606</f>
        <v>0</v>
      </c>
      <c r="N606" s="200"/>
      <c r="O606" s="196"/>
      <c r="R606" s="465"/>
    </row>
    <row r="607" spans="1:18" ht="14.4" customHeight="1" thickBot="1" x14ac:dyDescent="0.35">
      <c r="A607" s="384"/>
      <c r="B607" s="391"/>
      <c r="C607" s="326"/>
      <c r="D607" s="326">
        <v>0</v>
      </c>
      <c r="E607" s="326"/>
      <c r="F607" s="46"/>
      <c r="G607" s="46"/>
      <c r="H607" s="46"/>
      <c r="I607" s="46"/>
      <c r="J607" s="46"/>
      <c r="K607" s="46"/>
      <c r="L607" s="42"/>
      <c r="M607" s="43"/>
      <c r="N607" s="200"/>
      <c r="O607" s="196"/>
      <c r="R607" s="465"/>
    </row>
    <row r="608" spans="1:18" ht="14.4" customHeight="1" x14ac:dyDescent="0.3">
      <c r="A608" s="221" t="s">
        <v>224</v>
      </c>
      <c r="B608" s="138" t="s">
        <v>96</v>
      </c>
      <c r="C608" s="27"/>
      <c r="D608" s="389">
        <v>0</v>
      </c>
      <c r="E608" s="52" t="s">
        <v>112</v>
      </c>
      <c r="F608" s="52" t="s">
        <v>16</v>
      </c>
      <c r="G608" s="75"/>
      <c r="H608" s="75"/>
      <c r="I608" s="75"/>
      <c r="J608" s="75"/>
      <c r="K608" s="75"/>
      <c r="L608" s="35">
        <f>L609+L610+L611+L612+L614+L613</f>
        <v>0</v>
      </c>
      <c r="M608" s="37"/>
      <c r="N608" s="207"/>
      <c r="O608" s="196"/>
      <c r="R608" s="465"/>
    </row>
    <row r="609" spans="1:18" ht="14.4" customHeight="1" x14ac:dyDescent="0.3">
      <c r="A609" s="139"/>
      <c r="B609" s="140"/>
      <c r="C609" s="53">
        <v>28</v>
      </c>
      <c r="D609" s="466">
        <v>132</v>
      </c>
      <c r="E609" s="343"/>
      <c r="F609" s="326"/>
      <c r="G609" s="46"/>
      <c r="H609" s="46"/>
      <c r="I609" s="46"/>
      <c r="J609" s="46"/>
      <c r="K609" s="46"/>
      <c r="L609" s="42">
        <f t="shared" ref="L609:L614" si="164">E609+F609+G609+H609+I609+J609</f>
        <v>0</v>
      </c>
      <c r="M609" s="43">
        <f t="shared" ref="M609:M614" si="165">L609*D609</f>
        <v>0</v>
      </c>
      <c r="N609" s="200"/>
      <c r="O609" s="196"/>
      <c r="R609" s="465"/>
    </row>
    <row r="610" spans="1:18" ht="14.4" customHeight="1" x14ac:dyDescent="0.3">
      <c r="A610" s="139"/>
      <c r="B610" s="140"/>
      <c r="C610" s="53">
        <v>30</v>
      </c>
      <c r="D610" s="466">
        <v>132</v>
      </c>
      <c r="E610" s="343"/>
      <c r="F610" s="326"/>
      <c r="G610" s="46"/>
      <c r="H610" s="46"/>
      <c r="I610" s="46"/>
      <c r="J610" s="46"/>
      <c r="K610" s="46"/>
      <c r="L610" s="42">
        <f t="shared" si="164"/>
        <v>0</v>
      </c>
      <c r="M610" s="43">
        <f t="shared" si="165"/>
        <v>0</v>
      </c>
      <c r="N610" s="200"/>
      <c r="O610" s="196"/>
      <c r="R610" s="465"/>
    </row>
    <row r="611" spans="1:18" ht="14.4" customHeight="1" x14ac:dyDescent="0.3">
      <c r="A611" s="139"/>
      <c r="B611" s="140"/>
      <c r="C611" s="53">
        <v>32</v>
      </c>
      <c r="D611" s="466">
        <v>132</v>
      </c>
      <c r="E611" s="343"/>
      <c r="F611" s="326"/>
      <c r="G611" s="46"/>
      <c r="H611" s="46"/>
      <c r="I611" s="46"/>
      <c r="J611" s="46"/>
      <c r="K611" s="46"/>
      <c r="L611" s="42">
        <f t="shared" si="164"/>
        <v>0</v>
      </c>
      <c r="M611" s="43">
        <f t="shared" si="165"/>
        <v>0</v>
      </c>
      <c r="N611" s="200"/>
      <c r="O611" s="196"/>
      <c r="R611" s="465"/>
    </row>
    <row r="612" spans="1:18" ht="14.4" customHeight="1" x14ac:dyDescent="0.3">
      <c r="A612" s="139"/>
      <c r="B612" s="140"/>
      <c r="C612" s="53">
        <v>34</v>
      </c>
      <c r="D612" s="466">
        <v>152</v>
      </c>
      <c r="E612" s="343"/>
      <c r="F612" s="326"/>
      <c r="G612" s="46"/>
      <c r="H612" s="46"/>
      <c r="I612" s="46"/>
      <c r="J612" s="46"/>
      <c r="K612" s="46"/>
      <c r="L612" s="42">
        <f t="shared" si="164"/>
        <v>0</v>
      </c>
      <c r="M612" s="43">
        <f t="shared" si="165"/>
        <v>0</v>
      </c>
      <c r="N612" s="200"/>
      <c r="O612" s="196"/>
      <c r="R612" s="465"/>
    </row>
    <row r="613" spans="1:18" ht="14.4" customHeight="1" x14ac:dyDescent="0.3">
      <c r="A613" s="139"/>
      <c r="B613" s="140"/>
      <c r="C613" s="53">
        <v>36</v>
      </c>
      <c r="D613" s="466">
        <v>152</v>
      </c>
      <c r="E613" s="390"/>
      <c r="F613" s="426"/>
      <c r="G613" s="46"/>
      <c r="H613" s="46"/>
      <c r="I613" s="46"/>
      <c r="J613" s="46"/>
      <c r="K613" s="46"/>
      <c r="L613" s="42">
        <f t="shared" si="164"/>
        <v>0</v>
      </c>
      <c r="M613" s="43">
        <f t="shared" si="165"/>
        <v>0</v>
      </c>
      <c r="N613" s="200"/>
      <c r="O613" s="196"/>
      <c r="R613" s="465"/>
    </row>
    <row r="614" spans="1:18" ht="14.4" customHeight="1" thickBot="1" x14ac:dyDescent="0.35">
      <c r="A614" s="384"/>
      <c r="B614" s="140"/>
      <c r="C614" s="53">
        <v>38</v>
      </c>
      <c r="D614" s="466">
        <v>173</v>
      </c>
      <c r="E614" s="390"/>
      <c r="F614" s="426"/>
      <c r="G614" s="46"/>
      <c r="H614" s="46"/>
      <c r="I614" s="46"/>
      <c r="J614" s="46"/>
      <c r="K614" s="46"/>
      <c r="L614" s="42">
        <f t="shared" si="164"/>
        <v>0</v>
      </c>
      <c r="M614" s="43">
        <f t="shared" si="165"/>
        <v>0</v>
      </c>
      <c r="N614" s="200"/>
      <c r="O614" s="196"/>
      <c r="R614" s="465"/>
    </row>
    <row r="615" spans="1:18" ht="14.4" customHeight="1" x14ac:dyDescent="0.3">
      <c r="A615" s="221" t="s">
        <v>214</v>
      </c>
      <c r="B615" s="138" t="s">
        <v>96</v>
      </c>
      <c r="C615" s="27"/>
      <c r="D615" s="389">
        <v>0</v>
      </c>
      <c r="E615" s="52" t="s">
        <v>112</v>
      </c>
      <c r="F615" s="75"/>
      <c r="G615" s="75"/>
      <c r="H615" s="75"/>
      <c r="I615" s="75"/>
      <c r="J615" s="75"/>
      <c r="K615" s="75"/>
      <c r="L615" s="35">
        <f>L616+L617+L618+L619+L621+L620</f>
        <v>0</v>
      </c>
      <c r="M615" s="37"/>
      <c r="N615" s="207"/>
      <c r="O615" s="196"/>
      <c r="R615" s="465"/>
    </row>
    <row r="616" spans="1:18" ht="14.4" customHeight="1" x14ac:dyDescent="0.3">
      <c r="A616" s="139"/>
      <c r="B616" s="140"/>
      <c r="C616" s="53">
        <v>28</v>
      </c>
      <c r="D616" s="466">
        <v>120</v>
      </c>
      <c r="E616" s="343"/>
      <c r="F616" s="46"/>
      <c r="G616" s="46"/>
      <c r="H616" s="46"/>
      <c r="I616" s="46"/>
      <c r="J616" s="46"/>
      <c r="K616" s="46"/>
      <c r="L616" s="42">
        <f t="shared" ref="L616:L621" si="166">E616+F616+G616+H616+I616+J616</f>
        <v>0</v>
      </c>
      <c r="M616" s="43">
        <f t="shared" ref="M616:M621" si="167">L616*D616</f>
        <v>0</v>
      </c>
      <c r="N616" s="200"/>
      <c r="O616" s="196"/>
      <c r="R616" s="465"/>
    </row>
    <row r="617" spans="1:18" ht="14.4" customHeight="1" x14ac:dyDescent="0.3">
      <c r="A617" s="139"/>
      <c r="B617" s="140"/>
      <c r="C617" s="53">
        <v>30</v>
      </c>
      <c r="D617" s="466">
        <v>120</v>
      </c>
      <c r="E617" s="343"/>
      <c r="F617" s="46"/>
      <c r="G617" s="46"/>
      <c r="H617" s="46"/>
      <c r="I617" s="46"/>
      <c r="J617" s="46"/>
      <c r="K617" s="46"/>
      <c r="L617" s="42">
        <f t="shared" si="166"/>
        <v>0</v>
      </c>
      <c r="M617" s="43">
        <f t="shared" si="167"/>
        <v>0</v>
      </c>
      <c r="N617" s="200"/>
      <c r="O617" s="196"/>
      <c r="R617" s="465"/>
    </row>
    <row r="618" spans="1:18" ht="14.4" customHeight="1" x14ac:dyDescent="0.3">
      <c r="A618" s="139"/>
      <c r="B618" s="140"/>
      <c r="C618" s="53">
        <v>32</v>
      </c>
      <c r="D618" s="466">
        <v>120</v>
      </c>
      <c r="E618" s="343"/>
      <c r="F618" s="46"/>
      <c r="G618" s="46"/>
      <c r="H618" s="46"/>
      <c r="I618" s="46"/>
      <c r="J618" s="46"/>
      <c r="K618" s="46"/>
      <c r="L618" s="42">
        <f t="shared" si="166"/>
        <v>0</v>
      </c>
      <c r="M618" s="43">
        <f t="shared" si="167"/>
        <v>0</v>
      </c>
      <c r="N618" s="200"/>
      <c r="O618" s="196"/>
      <c r="R618" s="465"/>
    </row>
    <row r="619" spans="1:18" ht="14.4" customHeight="1" x14ac:dyDescent="0.3">
      <c r="A619" s="139"/>
      <c r="B619" s="140"/>
      <c r="C619" s="53">
        <v>34</v>
      </c>
      <c r="D619" s="466">
        <v>139</v>
      </c>
      <c r="E619" s="343"/>
      <c r="F619" s="46"/>
      <c r="G619" s="46"/>
      <c r="H619" s="46"/>
      <c r="I619" s="46"/>
      <c r="J619" s="46"/>
      <c r="K619" s="46"/>
      <c r="L619" s="42">
        <f t="shared" si="166"/>
        <v>0</v>
      </c>
      <c r="M619" s="43">
        <f t="shared" si="167"/>
        <v>0</v>
      </c>
      <c r="N619" s="200"/>
      <c r="O619" s="196"/>
      <c r="R619" s="465"/>
    </row>
    <row r="620" spans="1:18" ht="14.4" customHeight="1" x14ac:dyDescent="0.3">
      <c r="A620" s="139"/>
      <c r="B620" s="140"/>
      <c r="C620" s="53">
        <v>36</v>
      </c>
      <c r="D620" s="466">
        <v>139</v>
      </c>
      <c r="E620" s="390"/>
      <c r="F620" s="46"/>
      <c r="G620" s="46"/>
      <c r="H620" s="46"/>
      <c r="I620" s="46"/>
      <c r="J620" s="46"/>
      <c r="K620" s="46"/>
      <c r="L620" s="42">
        <f t="shared" ref="L620" si="168">E620+F620+G620+H620+I620+J620</f>
        <v>0</v>
      </c>
      <c r="M620" s="43">
        <f t="shared" ref="M620" si="169">L620*D620</f>
        <v>0</v>
      </c>
      <c r="N620" s="200"/>
      <c r="O620" s="196"/>
      <c r="R620" s="465"/>
    </row>
    <row r="621" spans="1:18" ht="14.4" customHeight="1" x14ac:dyDescent="0.3">
      <c r="A621" s="384"/>
      <c r="B621" s="140"/>
      <c r="C621" s="53">
        <v>38</v>
      </c>
      <c r="D621" s="466">
        <v>159</v>
      </c>
      <c r="E621" s="390"/>
      <c r="F621" s="46"/>
      <c r="G621" s="46"/>
      <c r="H621" s="46"/>
      <c r="I621" s="46"/>
      <c r="J621" s="46"/>
      <c r="K621" s="46"/>
      <c r="L621" s="42">
        <f t="shared" si="166"/>
        <v>0</v>
      </c>
      <c r="M621" s="43">
        <f t="shared" si="167"/>
        <v>0</v>
      </c>
      <c r="N621" s="200"/>
      <c r="O621" s="196"/>
      <c r="R621" s="465"/>
    </row>
    <row r="622" spans="1:18" ht="14.4" customHeight="1" thickBot="1" x14ac:dyDescent="0.35">
      <c r="A622" s="282" t="s">
        <v>399</v>
      </c>
      <c r="B622" s="69"/>
      <c r="C622" s="69"/>
      <c r="D622" s="69">
        <v>0</v>
      </c>
      <c r="E622" s="69"/>
      <c r="F622" s="69"/>
      <c r="G622" s="69"/>
      <c r="H622" s="69"/>
      <c r="I622" s="69"/>
      <c r="J622" s="69"/>
      <c r="K622" s="69"/>
      <c r="L622" s="110">
        <f>E622+F622+G622+H622+I622+J622</f>
        <v>0</v>
      </c>
      <c r="M622" s="111">
        <f>L622*D622</f>
        <v>0</v>
      </c>
      <c r="N622" s="200"/>
      <c r="O622" s="196"/>
      <c r="R622" s="465"/>
    </row>
    <row r="623" spans="1:18" ht="14.4" customHeight="1" x14ac:dyDescent="0.3">
      <c r="A623" s="25" t="s">
        <v>550</v>
      </c>
      <c r="B623" s="26" t="s">
        <v>118</v>
      </c>
      <c r="C623" s="27"/>
      <c r="D623" s="28">
        <v>0</v>
      </c>
      <c r="E623" s="29" t="s">
        <v>15</v>
      </c>
      <c r="F623" s="75"/>
      <c r="G623" s="75"/>
      <c r="H623" s="75"/>
      <c r="I623" s="75"/>
      <c r="J623" s="75"/>
      <c r="K623" s="75"/>
      <c r="L623" s="35">
        <f>L624+L625+L626+L627+L628+L629</f>
        <v>0</v>
      </c>
      <c r="M623" s="36"/>
      <c r="N623" s="37"/>
      <c r="O623" s="196"/>
      <c r="R623" s="465"/>
    </row>
    <row r="624" spans="1:18" ht="14.4" customHeight="1" x14ac:dyDescent="0.3">
      <c r="A624" s="77"/>
      <c r="B624" s="39"/>
      <c r="C624" s="53">
        <v>26</v>
      </c>
      <c r="D624" s="466">
        <v>460</v>
      </c>
      <c r="E624" s="343"/>
      <c r="F624" s="46"/>
      <c r="G624" s="46"/>
      <c r="H624" s="46"/>
      <c r="I624" s="46"/>
      <c r="J624" s="46"/>
      <c r="K624" s="333"/>
      <c r="L624" s="42">
        <f t="shared" ref="L624:L629" si="170">J624+I624+H624+G624+F624+E624+K624</f>
        <v>0</v>
      </c>
      <c r="M624" s="42">
        <f t="shared" ref="M624:M629" si="171">L624*D624</f>
        <v>0</v>
      </c>
      <c r="N624" s="43"/>
      <c r="O624" s="196"/>
      <c r="R624" s="465"/>
    </row>
    <row r="625" spans="1:18" ht="14.4" customHeight="1" x14ac:dyDescent="0.3">
      <c r="A625" s="77"/>
      <c r="B625" s="39"/>
      <c r="C625" s="53">
        <v>28</v>
      </c>
      <c r="D625" s="466">
        <v>460</v>
      </c>
      <c r="E625" s="343"/>
      <c r="F625" s="46"/>
      <c r="G625" s="46"/>
      <c r="H625" s="46"/>
      <c r="I625" s="46"/>
      <c r="J625" s="46"/>
      <c r="K625" s="46"/>
      <c r="L625" s="42">
        <f t="shared" si="170"/>
        <v>0</v>
      </c>
      <c r="M625" s="42">
        <f t="shared" si="171"/>
        <v>0</v>
      </c>
      <c r="N625" s="43"/>
      <c r="O625" s="196"/>
      <c r="R625" s="465"/>
    </row>
    <row r="626" spans="1:18" ht="14.4" customHeight="1" x14ac:dyDescent="0.3">
      <c r="A626" s="77"/>
      <c r="B626" s="39"/>
      <c r="C626" s="53">
        <v>30</v>
      </c>
      <c r="D626" s="466">
        <v>500</v>
      </c>
      <c r="E626" s="343"/>
      <c r="F626" s="46"/>
      <c r="G626" s="46"/>
      <c r="H626" s="46"/>
      <c r="I626" s="46"/>
      <c r="J626" s="46"/>
      <c r="K626" s="46"/>
      <c r="L626" s="42">
        <f t="shared" si="170"/>
        <v>0</v>
      </c>
      <c r="M626" s="42">
        <f t="shared" si="171"/>
        <v>0</v>
      </c>
      <c r="N626" s="43"/>
      <c r="O626" s="196"/>
      <c r="R626" s="465"/>
    </row>
    <row r="627" spans="1:18" ht="14.4" customHeight="1" x14ac:dyDescent="0.3">
      <c r="A627" s="77"/>
      <c r="B627" s="39"/>
      <c r="C627" s="53">
        <v>32</v>
      </c>
      <c r="D627" s="466">
        <v>550</v>
      </c>
      <c r="E627" s="53"/>
      <c r="F627" s="46"/>
      <c r="G627" s="46"/>
      <c r="H627" s="46"/>
      <c r="I627" s="46"/>
      <c r="J627" s="46"/>
      <c r="K627" s="46"/>
      <c r="L627" s="42">
        <f t="shared" si="170"/>
        <v>0</v>
      </c>
      <c r="M627" s="42">
        <f t="shared" si="171"/>
        <v>0</v>
      </c>
      <c r="N627" s="43"/>
      <c r="O627" s="196"/>
      <c r="R627" s="465"/>
    </row>
    <row r="628" spans="1:18" ht="14.4" customHeight="1" x14ac:dyDescent="0.3">
      <c r="A628" s="77"/>
      <c r="B628" s="39"/>
      <c r="C628" s="53">
        <v>34</v>
      </c>
      <c r="D628" s="466">
        <v>600</v>
      </c>
      <c r="E628" s="53"/>
      <c r="F628" s="46"/>
      <c r="G628" s="46"/>
      <c r="H628" s="46"/>
      <c r="I628" s="46"/>
      <c r="J628" s="46"/>
      <c r="K628" s="46"/>
      <c r="L628" s="42">
        <f t="shared" si="170"/>
        <v>0</v>
      </c>
      <c r="M628" s="42">
        <f t="shared" si="171"/>
        <v>0</v>
      </c>
      <c r="N628" s="49"/>
      <c r="O628" s="196"/>
      <c r="R628" s="465"/>
    </row>
    <row r="629" spans="1:18" ht="14.4" customHeight="1" thickBot="1" x14ac:dyDescent="0.35">
      <c r="A629" s="148"/>
      <c r="B629" s="39"/>
      <c r="C629" s="53">
        <v>36</v>
      </c>
      <c r="D629" s="466">
        <v>660</v>
      </c>
      <c r="E629" s="53"/>
      <c r="F629" s="46"/>
      <c r="G629" s="46"/>
      <c r="H629" s="46"/>
      <c r="I629" s="46"/>
      <c r="J629" s="46"/>
      <c r="K629" s="46"/>
      <c r="L629" s="42">
        <f t="shared" si="170"/>
        <v>0</v>
      </c>
      <c r="M629" s="42">
        <f t="shared" si="171"/>
        <v>0</v>
      </c>
      <c r="N629" s="72"/>
      <c r="O629" s="196"/>
      <c r="R629" s="465"/>
    </row>
    <row r="630" spans="1:18" ht="14.4" hidden="1" customHeight="1" x14ac:dyDescent="0.3">
      <c r="A630" s="25" t="s">
        <v>550</v>
      </c>
      <c r="B630" s="26" t="s">
        <v>118</v>
      </c>
      <c r="C630" s="27"/>
      <c r="D630" s="28">
        <v>0</v>
      </c>
      <c r="E630" s="29" t="s">
        <v>15</v>
      </c>
      <c r="F630" s="75"/>
      <c r="G630" s="75"/>
      <c r="H630" s="75"/>
      <c r="I630" s="75"/>
      <c r="J630" s="75"/>
      <c r="K630" s="75"/>
      <c r="L630" s="35">
        <f>L631+L632+L633+L634+L635+L636</f>
        <v>0</v>
      </c>
      <c r="M630" s="36"/>
      <c r="N630" s="37"/>
      <c r="O630" s="196"/>
      <c r="R630" s="465"/>
    </row>
    <row r="631" spans="1:18" ht="14.4" hidden="1" customHeight="1" x14ac:dyDescent="0.3">
      <c r="A631" s="77"/>
      <c r="B631" s="39"/>
      <c r="C631" s="53">
        <v>26</v>
      </c>
      <c r="D631" s="466">
        <v>460</v>
      </c>
      <c r="E631" s="343"/>
      <c r="F631" s="46"/>
      <c r="G631" s="46"/>
      <c r="H631" s="46"/>
      <c r="I631" s="46"/>
      <c r="J631" s="46"/>
      <c r="K631" s="333"/>
      <c r="L631" s="42">
        <f t="shared" ref="L631:L636" si="172">J631+I631+H631+G631+F631+E631+K631</f>
        <v>0</v>
      </c>
      <c r="M631" s="42">
        <f t="shared" ref="M631:M636" si="173">L631*D631</f>
        <v>0</v>
      </c>
      <c r="N631" s="43"/>
      <c r="O631" s="196"/>
      <c r="R631" s="465"/>
    </row>
    <row r="632" spans="1:18" ht="14.4" hidden="1" customHeight="1" x14ac:dyDescent="0.3">
      <c r="A632" s="77"/>
      <c r="B632" s="39"/>
      <c r="C632" s="53">
        <v>28</v>
      </c>
      <c r="D632" s="466">
        <v>460</v>
      </c>
      <c r="E632" s="343"/>
      <c r="F632" s="46"/>
      <c r="G632" s="46"/>
      <c r="H632" s="46"/>
      <c r="I632" s="46"/>
      <c r="J632" s="46"/>
      <c r="K632" s="46"/>
      <c r="L632" s="42">
        <f t="shared" si="172"/>
        <v>0</v>
      </c>
      <c r="M632" s="42">
        <f t="shared" si="173"/>
        <v>0</v>
      </c>
      <c r="N632" s="43"/>
      <c r="O632" s="196"/>
      <c r="R632" s="465"/>
    </row>
    <row r="633" spans="1:18" ht="14.4" hidden="1" customHeight="1" x14ac:dyDescent="0.3">
      <c r="A633" s="77"/>
      <c r="B633" s="39"/>
      <c r="C633" s="53">
        <v>30</v>
      </c>
      <c r="D633" s="466">
        <v>500</v>
      </c>
      <c r="E633" s="343"/>
      <c r="F633" s="46"/>
      <c r="G633" s="46"/>
      <c r="H633" s="46"/>
      <c r="I633" s="46"/>
      <c r="J633" s="46"/>
      <c r="K633" s="46"/>
      <c r="L633" s="42">
        <f t="shared" si="172"/>
        <v>0</v>
      </c>
      <c r="M633" s="42">
        <f t="shared" si="173"/>
        <v>0</v>
      </c>
      <c r="N633" s="43"/>
      <c r="O633" s="196"/>
      <c r="R633" s="465"/>
    </row>
    <row r="634" spans="1:18" ht="14.4" hidden="1" customHeight="1" x14ac:dyDescent="0.3">
      <c r="A634" s="77"/>
      <c r="B634" s="39"/>
      <c r="C634" s="53">
        <v>32</v>
      </c>
      <c r="D634" s="466">
        <v>550</v>
      </c>
      <c r="E634" s="53"/>
      <c r="F634" s="46"/>
      <c r="G634" s="46"/>
      <c r="H634" s="46"/>
      <c r="I634" s="46"/>
      <c r="J634" s="46"/>
      <c r="K634" s="46"/>
      <c r="L634" s="42">
        <f t="shared" si="172"/>
        <v>0</v>
      </c>
      <c r="M634" s="42">
        <f t="shared" si="173"/>
        <v>0</v>
      </c>
      <c r="N634" s="43"/>
      <c r="O634" s="196"/>
      <c r="R634" s="465"/>
    </row>
    <row r="635" spans="1:18" ht="14.4" hidden="1" customHeight="1" x14ac:dyDescent="0.3">
      <c r="A635" s="77"/>
      <c r="B635" s="39"/>
      <c r="C635" s="53">
        <v>34</v>
      </c>
      <c r="D635" s="466">
        <v>600</v>
      </c>
      <c r="E635" s="53"/>
      <c r="F635" s="46"/>
      <c r="G635" s="46"/>
      <c r="H635" s="46"/>
      <c r="I635" s="46"/>
      <c r="J635" s="46"/>
      <c r="K635" s="46"/>
      <c r="L635" s="42">
        <f t="shared" si="172"/>
        <v>0</v>
      </c>
      <c r="M635" s="42">
        <f t="shared" si="173"/>
        <v>0</v>
      </c>
      <c r="N635" s="49"/>
      <c r="O635" s="196"/>
      <c r="R635" s="465"/>
    </row>
    <row r="636" spans="1:18" ht="14.4" hidden="1" customHeight="1" thickBot="1" x14ac:dyDescent="0.35">
      <c r="A636" s="148"/>
      <c r="B636" s="39"/>
      <c r="C636" s="53">
        <v>36</v>
      </c>
      <c r="D636" s="466">
        <v>660</v>
      </c>
      <c r="E636" s="53"/>
      <c r="F636" s="46"/>
      <c r="G636" s="46"/>
      <c r="H636" s="46"/>
      <c r="I636" s="46"/>
      <c r="J636" s="46"/>
      <c r="K636" s="46"/>
      <c r="L636" s="42">
        <f t="shared" si="172"/>
        <v>0</v>
      </c>
      <c r="M636" s="42">
        <f t="shared" si="173"/>
        <v>0</v>
      </c>
      <c r="N636" s="72"/>
      <c r="O636" s="196"/>
      <c r="R636" s="465"/>
    </row>
    <row r="637" spans="1:18" ht="14.4" customHeight="1" x14ac:dyDescent="0.3">
      <c r="A637" s="137" t="s">
        <v>429</v>
      </c>
      <c r="B637" s="138"/>
      <c r="C637" s="27"/>
      <c r="D637" s="28">
        <v>0</v>
      </c>
      <c r="E637" s="29" t="s">
        <v>15</v>
      </c>
      <c r="F637" s="29" t="s">
        <v>29</v>
      </c>
      <c r="G637" s="29" t="s">
        <v>30</v>
      </c>
      <c r="H637" s="75"/>
      <c r="I637" s="75"/>
      <c r="J637" s="75"/>
      <c r="K637" s="75"/>
      <c r="L637" s="35">
        <f>L638+L639+L640</f>
        <v>0</v>
      </c>
      <c r="M637" s="37"/>
      <c r="N637" s="207"/>
      <c r="O637" s="196"/>
      <c r="R637" s="465"/>
    </row>
    <row r="638" spans="1:18" ht="14.4" customHeight="1" x14ac:dyDescent="0.3">
      <c r="A638" s="139"/>
      <c r="B638" s="140"/>
      <c r="C638" s="53" t="s">
        <v>272</v>
      </c>
      <c r="D638" s="466">
        <v>15</v>
      </c>
      <c r="E638" s="343"/>
      <c r="F638" s="53"/>
      <c r="G638" s="53"/>
      <c r="H638" s="46"/>
      <c r="I638" s="46"/>
      <c r="J638" s="46"/>
      <c r="K638" s="46"/>
      <c r="L638" s="42">
        <f>E638+F638+G638+H638+I638+J638</f>
        <v>0</v>
      </c>
      <c r="M638" s="43">
        <f t="shared" ref="M638:M640" si="174">L638*D638</f>
        <v>0</v>
      </c>
      <c r="N638" s="200"/>
      <c r="O638" s="196"/>
      <c r="R638" s="465"/>
    </row>
    <row r="639" spans="1:18" ht="14.4" customHeight="1" x14ac:dyDescent="0.3">
      <c r="A639" s="139"/>
      <c r="B639" s="140"/>
      <c r="C639" s="53" t="s">
        <v>273</v>
      </c>
      <c r="D639" s="466">
        <v>15</v>
      </c>
      <c r="E639" s="343"/>
      <c r="F639" s="53"/>
      <c r="G639" s="53"/>
      <c r="H639" s="333"/>
      <c r="I639" s="333"/>
      <c r="J639" s="333"/>
      <c r="K639" s="333"/>
      <c r="L639" s="42">
        <f t="shared" ref="L639:L640" si="175">E639+F639+G639+H639+I639+J639</f>
        <v>0</v>
      </c>
      <c r="M639" s="43">
        <f t="shared" si="174"/>
        <v>0</v>
      </c>
      <c r="N639" s="423"/>
      <c r="O639" s="196"/>
      <c r="R639" s="465"/>
    </row>
    <row r="640" spans="1:18" ht="14.4" customHeight="1" x14ac:dyDescent="0.3">
      <c r="A640" s="139"/>
      <c r="B640" s="140"/>
      <c r="C640" s="53" t="s">
        <v>274</v>
      </c>
      <c r="D640" s="466">
        <v>15</v>
      </c>
      <c r="E640" s="343"/>
      <c r="F640" s="53"/>
      <c r="G640" s="53"/>
      <c r="H640" s="333"/>
      <c r="I640" s="333"/>
      <c r="J640" s="333"/>
      <c r="K640" s="333"/>
      <c r="L640" s="42">
        <f t="shared" si="175"/>
        <v>0</v>
      </c>
      <c r="M640" s="43">
        <f t="shared" si="174"/>
        <v>0</v>
      </c>
      <c r="N640" s="423"/>
      <c r="O640" s="196"/>
      <c r="R640" s="465"/>
    </row>
    <row r="641" spans="1:18" ht="14.4" customHeight="1" x14ac:dyDescent="0.3">
      <c r="A641" s="139"/>
      <c r="B641" s="374"/>
      <c r="C641" s="326"/>
      <c r="D641" s="327"/>
      <c r="E641" s="333"/>
      <c r="F641" s="326"/>
      <c r="G641" s="326"/>
      <c r="H641" s="46"/>
      <c r="I641" s="46"/>
      <c r="J641" s="46"/>
      <c r="K641" s="46"/>
      <c r="L641" s="422"/>
      <c r="M641" s="415"/>
      <c r="N641" s="423"/>
      <c r="O641" s="196"/>
      <c r="R641" s="465"/>
    </row>
    <row r="642" spans="1:18" ht="14.4" customHeight="1" x14ac:dyDescent="0.3">
      <c r="A642" s="139"/>
      <c r="B642" s="374"/>
      <c r="C642" s="326"/>
      <c r="D642" s="327"/>
      <c r="E642" s="326"/>
      <c r="F642" s="326"/>
      <c r="G642" s="326"/>
      <c r="H642" s="46"/>
      <c r="I642" s="46"/>
      <c r="J642" s="46"/>
      <c r="K642" s="46"/>
      <c r="L642" s="422"/>
      <c r="M642" s="415"/>
      <c r="N642" s="423"/>
      <c r="O642" s="196"/>
      <c r="R642" s="465"/>
    </row>
    <row r="643" spans="1:18" ht="14.4" customHeight="1" thickBot="1" x14ac:dyDescent="0.35">
      <c r="A643" s="139"/>
      <c r="B643" s="141"/>
      <c r="C643" s="46"/>
      <c r="D643" s="47"/>
      <c r="E643" s="46"/>
      <c r="F643" s="46"/>
      <c r="G643" s="46"/>
      <c r="H643" s="46"/>
      <c r="I643" s="46"/>
      <c r="J643" s="46"/>
      <c r="K643" s="46"/>
      <c r="L643" s="48"/>
      <c r="M643" s="49"/>
      <c r="N643" s="220"/>
      <c r="O643" s="196"/>
      <c r="R643" s="465"/>
    </row>
    <row r="644" spans="1:18" ht="14.4" customHeight="1" x14ac:dyDescent="0.3">
      <c r="A644" s="221" t="s">
        <v>428</v>
      </c>
      <c r="B644" s="138"/>
      <c r="C644" s="27"/>
      <c r="D644" s="28">
        <v>0</v>
      </c>
      <c r="E644" s="29" t="s">
        <v>15</v>
      </c>
      <c r="F644" s="29" t="s">
        <v>29</v>
      </c>
      <c r="G644" s="29" t="s">
        <v>30</v>
      </c>
      <c r="H644" s="75"/>
      <c r="I644" s="75"/>
      <c r="J644" s="75"/>
      <c r="K644" s="75"/>
      <c r="L644" s="35">
        <f>L645+L646+L647</f>
        <v>0</v>
      </c>
      <c r="M644" s="37"/>
      <c r="N644" s="207"/>
      <c r="O644" s="196"/>
      <c r="R644" s="465"/>
    </row>
    <row r="645" spans="1:18" ht="14.4" customHeight="1" x14ac:dyDescent="0.3">
      <c r="A645" s="139"/>
      <c r="B645" s="140"/>
      <c r="C645" s="450" t="s">
        <v>426</v>
      </c>
      <c r="D645" s="466">
        <v>22</v>
      </c>
      <c r="E645" s="343"/>
      <c r="F645" s="53"/>
      <c r="G645" s="53"/>
      <c r="H645" s="46"/>
      <c r="I645" s="46"/>
      <c r="J645" s="46"/>
      <c r="K645" s="46"/>
      <c r="L645" s="42">
        <f>E645+F645+G645+H645+I645+J645</f>
        <v>0</v>
      </c>
      <c r="M645" s="43">
        <f t="shared" ref="M645:M647" si="176">L645*D645</f>
        <v>0</v>
      </c>
      <c r="N645" s="200"/>
      <c r="O645" s="196"/>
      <c r="R645" s="465"/>
    </row>
    <row r="646" spans="1:18" ht="14.4" customHeight="1" x14ac:dyDescent="0.3">
      <c r="A646" s="139"/>
      <c r="B646" s="140"/>
      <c r="C646" s="53" t="s">
        <v>272</v>
      </c>
      <c r="D646" s="466">
        <v>22</v>
      </c>
      <c r="E646" s="343"/>
      <c r="F646" s="53"/>
      <c r="G646" s="53"/>
      <c r="H646" s="333"/>
      <c r="I646" s="333"/>
      <c r="J646" s="333"/>
      <c r="K646" s="333"/>
      <c r="L646" s="42">
        <f t="shared" ref="L646:L647" si="177">E646+F646+G646+H646+I646+J646</f>
        <v>0</v>
      </c>
      <c r="M646" s="43">
        <f t="shared" si="176"/>
        <v>0</v>
      </c>
      <c r="N646" s="423"/>
      <c r="O646" s="196"/>
      <c r="R646" s="465"/>
    </row>
    <row r="647" spans="1:18" ht="14.4" customHeight="1" x14ac:dyDescent="0.3">
      <c r="A647" s="139"/>
      <c r="B647" s="140"/>
      <c r="C647" s="53" t="s">
        <v>427</v>
      </c>
      <c r="D647" s="466">
        <v>22</v>
      </c>
      <c r="E647" s="343"/>
      <c r="F647" s="53"/>
      <c r="G647" s="53"/>
      <c r="H647" s="333"/>
      <c r="I647" s="333"/>
      <c r="J647" s="333"/>
      <c r="K647" s="333"/>
      <c r="L647" s="42">
        <f t="shared" si="177"/>
        <v>0</v>
      </c>
      <c r="M647" s="43">
        <f t="shared" si="176"/>
        <v>0</v>
      </c>
      <c r="N647" s="423"/>
      <c r="O647" s="196"/>
      <c r="R647" s="465"/>
    </row>
    <row r="648" spans="1:18" ht="14.4" customHeight="1" x14ac:dyDescent="0.3">
      <c r="A648" s="139"/>
      <c r="B648" s="374"/>
      <c r="C648" s="326"/>
      <c r="D648" s="327">
        <v>0</v>
      </c>
      <c r="E648" s="333"/>
      <c r="F648" s="326"/>
      <c r="G648" s="326"/>
      <c r="H648" s="46"/>
      <c r="I648" s="46"/>
      <c r="J648" s="46"/>
      <c r="K648" s="46"/>
      <c r="L648" s="422"/>
      <c r="M648" s="415"/>
      <c r="N648" s="423"/>
      <c r="O648" s="196"/>
      <c r="R648" s="465"/>
    </row>
    <row r="649" spans="1:18" ht="14.4" customHeight="1" x14ac:dyDescent="0.3">
      <c r="A649" s="139"/>
      <c r="B649" s="374"/>
      <c r="C649" s="326"/>
      <c r="D649" s="327">
        <v>0</v>
      </c>
      <c r="E649" s="326"/>
      <c r="F649" s="326"/>
      <c r="G649" s="326"/>
      <c r="H649" s="46"/>
      <c r="I649" s="46"/>
      <c r="J649" s="46"/>
      <c r="K649" s="46"/>
      <c r="L649" s="422"/>
      <c r="M649" s="415"/>
      <c r="N649" s="423"/>
      <c r="O649" s="196"/>
      <c r="R649" s="465"/>
    </row>
    <row r="650" spans="1:18" ht="14.4" customHeight="1" thickBot="1" x14ac:dyDescent="0.35">
      <c r="A650" s="139"/>
      <c r="B650" s="141"/>
      <c r="C650" s="46"/>
      <c r="D650" s="47">
        <v>0</v>
      </c>
      <c r="E650" s="46"/>
      <c r="F650" s="46"/>
      <c r="G650" s="46"/>
      <c r="H650" s="46"/>
      <c r="I650" s="46"/>
      <c r="J650" s="46"/>
      <c r="K650" s="46"/>
      <c r="L650" s="48"/>
      <c r="M650" s="49"/>
      <c r="N650" s="220"/>
      <c r="O650" s="196"/>
      <c r="R650" s="465"/>
    </row>
    <row r="651" spans="1:18" ht="14.4" hidden="1" customHeight="1" x14ac:dyDescent="0.3">
      <c r="A651" s="137" t="s">
        <v>338</v>
      </c>
      <c r="B651" s="138"/>
      <c r="C651" s="27"/>
      <c r="D651" s="28">
        <v>0</v>
      </c>
      <c r="E651" s="29" t="s">
        <v>15</v>
      </c>
      <c r="F651" s="29" t="s">
        <v>29</v>
      </c>
      <c r="G651" s="29" t="s">
        <v>30</v>
      </c>
      <c r="H651" s="75"/>
      <c r="I651" s="75"/>
      <c r="J651" s="75"/>
      <c r="K651" s="75"/>
      <c r="L651" s="35">
        <f>L652+L653+L654</f>
        <v>0</v>
      </c>
      <c r="M651" s="37"/>
      <c r="N651" s="207"/>
      <c r="O651" s="196"/>
      <c r="R651" s="465"/>
    </row>
    <row r="652" spans="1:18" ht="14.4" hidden="1" customHeight="1" x14ac:dyDescent="0.3">
      <c r="A652" s="139"/>
      <c r="B652" s="140"/>
      <c r="C652" s="53" t="s">
        <v>272</v>
      </c>
      <c r="D652" s="466">
        <v>23</v>
      </c>
      <c r="E652" s="343"/>
      <c r="F652" s="53"/>
      <c r="G652" s="53"/>
      <c r="H652" s="46"/>
      <c r="I652" s="46"/>
      <c r="J652" s="46"/>
      <c r="K652" s="46"/>
      <c r="L652" s="42">
        <f>E652+F652+G652+H652+I652+J652</f>
        <v>0</v>
      </c>
      <c r="M652" s="43">
        <f t="shared" ref="M652" si="178">L652*D652</f>
        <v>0</v>
      </c>
      <c r="N652" s="200"/>
      <c r="O652" s="196"/>
      <c r="R652" s="465"/>
    </row>
    <row r="653" spans="1:18" ht="14.4" hidden="1" customHeight="1" x14ac:dyDescent="0.3">
      <c r="A653" s="139"/>
      <c r="B653" s="140"/>
      <c r="C653" s="53" t="s">
        <v>273</v>
      </c>
      <c r="D653" s="466">
        <v>23</v>
      </c>
      <c r="E653" s="343"/>
      <c r="F653" s="53"/>
      <c r="G653" s="53"/>
      <c r="H653" s="333"/>
      <c r="I653" s="333"/>
      <c r="J653" s="333"/>
      <c r="K653" s="333"/>
      <c r="L653" s="42">
        <f t="shared" ref="L653:L654" si="179">E653+F653+G653+H653+I653+J653</f>
        <v>0</v>
      </c>
      <c r="M653" s="43">
        <f t="shared" ref="M653:M654" si="180">L653*D653</f>
        <v>0</v>
      </c>
      <c r="N653" s="423"/>
      <c r="O653" s="196"/>
      <c r="R653" s="465"/>
    </row>
    <row r="654" spans="1:18" ht="14.4" hidden="1" customHeight="1" x14ac:dyDescent="0.3">
      <c r="A654" s="139"/>
      <c r="B654" s="140"/>
      <c r="C654" s="53" t="s">
        <v>274</v>
      </c>
      <c r="D654" s="466">
        <v>23</v>
      </c>
      <c r="E654" s="343"/>
      <c r="F654" s="53"/>
      <c r="G654" s="53"/>
      <c r="H654" s="333"/>
      <c r="I654" s="333"/>
      <c r="J654" s="333"/>
      <c r="K654" s="333"/>
      <c r="L654" s="42">
        <f t="shared" si="179"/>
        <v>0</v>
      </c>
      <c r="M654" s="43">
        <f t="shared" si="180"/>
        <v>0</v>
      </c>
      <c r="N654" s="423"/>
      <c r="O654" s="196"/>
      <c r="R654" s="465"/>
    </row>
    <row r="655" spans="1:18" ht="14.4" hidden="1" customHeight="1" x14ac:dyDescent="0.3">
      <c r="A655" s="139"/>
      <c r="B655" s="374"/>
      <c r="C655" s="326"/>
      <c r="D655" s="327"/>
      <c r="E655" s="333"/>
      <c r="F655" s="326"/>
      <c r="G655" s="326"/>
      <c r="H655" s="46"/>
      <c r="I655" s="46"/>
      <c r="J655" s="46"/>
      <c r="K655" s="46"/>
      <c r="L655" s="422"/>
      <c r="M655" s="415"/>
      <c r="N655" s="423"/>
      <c r="O655" s="196"/>
      <c r="R655" s="465"/>
    </row>
    <row r="656" spans="1:18" ht="14.4" hidden="1" customHeight="1" x14ac:dyDescent="0.3">
      <c r="A656" s="139"/>
      <c r="B656" s="374"/>
      <c r="C656" s="326"/>
      <c r="D656" s="327"/>
      <c r="E656" s="326"/>
      <c r="F656" s="326"/>
      <c r="G656" s="326"/>
      <c r="H656" s="46"/>
      <c r="I656" s="46"/>
      <c r="J656" s="46"/>
      <c r="K656" s="46"/>
      <c r="L656" s="422"/>
      <c r="M656" s="415"/>
      <c r="N656" s="423"/>
      <c r="O656" s="196"/>
      <c r="R656" s="465"/>
    </row>
    <row r="657" spans="1:18" ht="14.4" hidden="1" customHeight="1" thickBot="1" x14ac:dyDescent="0.35">
      <c r="A657" s="139"/>
      <c r="B657" s="141"/>
      <c r="C657" s="46"/>
      <c r="D657" s="47"/>
      <c r="E657" s="46"/>
      <c r="F657" s="46"/>
      <c r="G657" s="46"/>
      <c r="H657" s="46"/>
      <c r="I657" s="46"/>
      <c r="J657" s="46"/>
      <c r="K657" s="46"/>
      <c r="L657" s="48"/>
      <c r="M657" s="49"/>
      <c r="N657" s="220"/>
      <c r="O657" s="196"/>
      <c r="R657" s="465"/>
    </row>
    <row r="658" spans="1:18" ht="14.4" customHeight="1" x14ac:dyDescent="0.3">
      <c r="A658" s="137" t="s">
        <v>337</v>
      </c>
      <c r="B658" s="138"/>
      <c r="C658" s="27"/>
      <c r="D658" s="28"/>
      <c r="E658" s="29" t="s">
        <v>15</v>
      </c>
      <c r="F658" s="29" t="s">
        <v>29</v>
      </c>
      <c r="G658" s="29" t="s">
        <v>30</v>
      </c>
      <c r="H658" s="75"/>
      <c r="I658" s="75"/>
      <c r="J658" s="75"/>
      <c r="K658" s="75"/>
      <c r="L658" s="35">
        <f>L659+L660+L661+L662+L663+L664+L665</f>
        <v>0</v>
      </c>
      <c r="M658" s="37"/>
      <c r="N658" s="454"/>
      <c r="O658" s="196"/>
      <c r="R658" s="465"/>
    </row>
    <row r="659" spans="1:18" ht="14.4" customHeight="1" x14ac:dyDescent="0.3">
      <c r="A659" s="139"/>
      <c r="B659" s="140"/>
      <c r="C659" s="53">
        <v>10</v>
      </c>
      <c r="D659" s="345">
        <v>42</v>
      </c>
      <c r="E659" s="343"/>
      <c r="F659" s="242"/>
      <c r="G659" s="53"/>
      <c r="H659" s="46"/>
      <c r="I659" s="46"/>
      <c r="J659" s="46"/>
      <c r="K659" s="46"/>
      <c r="L659" s="42">
        <f>E659+F659+G659+H659+I659+J659</f>
        <v>0</v>
      </c>
      <c r="M659" s="43">
        <f t="shared" ref="M659" si="181">L659*D659</f>
        <v>0</v>
      </c>
      <c r="N659" s="455"/>
      <c r="O659" s="196"/>
      <c r="R659" s="465"/>
    </row>
    <row r="660" spans="1:18" ht="14.4" customHeight="1" x14ac:dyDescent="0.3">
      <c r="A660" s="139"/>
      <c r="B660" s="140"/>
      <c r="C660" s="53">
        <v>12</v>
      </c>
      <c r="D660" s="345">
        <v>46</v>
      </c>
      <c r="E660" s="343"/>
      <c r="F660" s="242"/>
      <c r="G660" s="53"/>
      <c r="H660" s="46"/>
      <c r="I660" s="46"/>
      <c r="J660" s="46"/>
      <c r="K660" s="46"/>
      <c r="L660" s="42">
        <f t="shared" ref="L660:L664" si="182">E660+F660+G660+H660+I660+J660</f>
        <v>0</v>
      </c>
      <c r="M660" s="43">
        <f t="shared" ref="M660:M664" si="183">L660*D660</f>
        <v>0</v>
      </c>
      <c r="N660" s="455"/>
      <c r="O660" s="196"/>
      <c r="R660" s="465"/>
    </row>
    <row r="661" spans="1:18" ht="14.4" customHeight="1" x14ac:dyDescent="0.3">
      <c r="A661" s="139"/>
      <c r="B661" s="140"/>
      <c r="C661" s="53">
        <v>14</v>
      </c>
      <c r="D661" s="345">
        <v>50</v>
      </c>
      <c r="E661" s="343"/>
      <c r="F661" s="242"/>
      <c r="G661" s="53"/>
      <c r="H661" s="46"/>
      <c r="I661" s="46"/>
      <c r="J661" s="46"/>
      <c r="K661" s="46"/>
      <c r="L661" s="42">
        <f t="shared" si="182"/>
        <v>0</v>
      </c>
      <c r="M661" s="43">
        <f t="shared" si="183"/>
        <v>0</v>
      </c>
      <c r="N661" s="455"/>
      <c r="O661" s="196"/>
      <c r="R661" s="465"/>
    </row>
    <row r="662" spans="1:18" ht="14.4" customHeight="1" x14ac:dyDescent="0.3">
      <c r="A662" s="139"/>
      <c r="B662" s="140"/>
      <c r="C662" s="53">
        <v>16</v>
      </c>
      <c r="D662" s="345">
        <v>57</v>
      </c>
      <c r="E662" s="343"/>
      <c r="F662" s="242"/>
      <c r="G662" s="53"/>
      <c r="H662" s="46"/>
      <c r="I662" s="46"/>
      <c r="J662" s="46"/>
      <c r="K662" s="46"/>
      <c r="L662" s="42">
        <f t="shared" si="182"/>
        <v>0</v>
      </c>
      <c r="M662" s="43">
        <f t="shared" si="183"/>
        <v>0</v>
      </c>
      <c r="N662" s="455"/>
      <c r="O662" s="196"/>
      <c r="R662" s="465"/>
    </row>
    <row r="663" spans="1:18" ht="14.4" customHeight="1" x14ac:dyDescent="0.3">
      <c r="A663" s="139"/>
      <c r="B663" s="140"/>
      <c r="C663" s="53">
        <v>18</v>
      </c>
      <c r="D663" s="345">
        <v>64</v>
      </c>
      <c r="E663" s="343"/>
      <c r="F663" s="242"/>
      <c r="G663" s="53"/>
      <c r="H663" s="46"/>
      <c r="I663" s="46"/>
      <c r="J663" s="46"/>
      <c r="K663" s="46"/>
      <c r="L663" s="42">
        <f t="shared" si="182"/>
        <v>0</v>
      </c>
      <c r="M663" s="43">
        <f t="shared" si="183"/>
        <v>0</v>
      </c>
      <c r="N663" s="455"/>
      <c r="O663" s="196"/>
      <c r="R663" s="465"/>
    </row>
    <row r="664" spans="1:18" ht="14.4" customHeight="1" x14ac:dyDescent="0.3">
      <c r="A664" s="139"/>
      <c r="B664" s="140"/>
      <c r="C664" s="53">
        <v>20</v>
      </c>
      <c r="D664" s="345">
        <v>76</v>
      </c>
      <c r="E664" s="343"/>
      <c r="F664" s="242"/>
      <c r="G664" s="53"/>
      <c r="H664" s="46"/>
      <c r="I664" s="46"/>
      <c r="J664" s="46"/>
      <c r="K664" s="46"/>
      <c r="L664" s="42">
        <f t="shared" si="182"/>
        <v>0</v>
      </c>
      <c r="M664" s="43">
        <f t="shared" si="183"/>
        <v>0</v>
      </c>
      <c r="N664" s="455"/>
      <c r="O664" s="196"/>
      <c r="R664" s="465"/>
    </row>
    <row r="665" spans="1:18" ht="14.4" customHeight="1" thickBot="1" x14ac:dyDescent="0.35">
      <c r="A665" s="139"/>
      <c r="B665" s="140"/>
      <c r="C665" s="53">
        <v>22</v>
      </c>
      <c r="D665" s="494">
        <v>80</v>
      </c>
      <c r="E665" s="343"/>
      <c r="F665" s="242"/>
      <c r="G665" s="53"/>
      <c r="H665" s="46"/>
      <c r="I665" s="46"/>
      <c r="J665" s="46"/>
      <c r="K665" s="46"/>
      <c r="L665" s="42">
        <f t="shared" ref="L665" si="184">E665+F665+G665+H665+I665+J665</f>
        <v>0</v>
      </c>
      <c r="M665" s="43">
        <f t="shared" ref="M665" si="185">L665*D665</f>
        <v>0</v>
      </c>
      <c r="N665" s="456"/>
      <c r="O665" s="196"/>
      <c r="R665" s="465"/>
    </row>
    <row r="666" spans="1:18" ht="14.4" customHeight="1" x14ac:dyDescent="0.3">
      <c r="A666" s="137" t="s">
        <v>435</v>
      </c>
      <c r="B666" s="138"/>
      <c r="C666" s="27"/>
      <c r="D666" s="345"/>
      <c r="E666" s="29" t="s">
        <v>15</v>
      </c>
      <c r="F666" s="29" t="s">
        <v>29</v>
      </c>
      <c r="G666" s="29" t="s">
        <v>30</v>
      </c>
      <c r="H666" s="75"/>
      <c r="I666" s="75"/>
      <c r="J666" s="75"/>
      <c r="K666" s="75"/>
      <c r="L666" s="35">
        <f>L667+L668+L669+L670+L671+L672+L673</f>
        <v>0</v>
      </c>
      <c r="M666" s="37"/>
      <c r="N666" s="423"/>
      <c r="O666" s="196"/>
      <c r="R666" s="465"/>
    </row>
    <row r="667" spans="1:18" ht="14.4" customHeight="1" x14ac:dyDescent="0.3">
      <c r="A667" s="139"/>
      <c r="B667" s="140"/>
      <c r="C667" s="53">
        <v>10</v>
      </c>
      <c r="D667" s="345">
        <v>49</v>
      </c>
      <c r="E667" s="343"/>
      <c r="F667" s="242"/>
      <c r="G667" s="53"/>
      <c r="H667" s="46"/>
      <c r="I667" s="46"/>
      <c r="J667" s="46"/>
      <c r="K667" s="46"/>
      <c r="L667" s="42">
        <f>E667+F667+G667+H667+I667+J667</f>
        <v>0</v>
      </c>
      <c r="M667" s="43">
        <f t="shared" ref="M667:M673" si="186">L667*D667</f>
        <v>0</v>
      </c>
      <c r="N667" s="423"/>
      <c r="O667" s="196"/>
      <c r="R667" s="465"/>
    </row>
    <row r="668" spans="1:18" ht="14.4" customHeight="1" x14ac:dyDescent="0.3">
      <c r="A668" s="139"/>
      <c r="B668" s="140"/>
      <c r="C668" s="53">
        <v>12</v>
      </c>
      <c r="D668" s="345">
        <v>57</v>
      </c>
      <c r="E668" s="343"/>
      <c r="F668" s="242"/>
      <c r="G668" s="53"/>
      <c r="H668" s="46"/>
      <c r="I668" s="46"/>
      <c r="J668" s="46"/>
      <c r="K668" s="46"/>
      <c r="L668" s="42">
        <f t="shared" ref="L668:L673" si="187">E668+F668+G668+H668+I668+J668</f>
        <v>0</v>
      </c>
      <c r="M668" s="43">
        <f t="shared" si="186"/>
        <v>0</v>
      </c>
      <c r="N668" s="423"/>
      <c r="O668" s="196"/>
      <c r="R668" s="465"/>
    </row>
    <row r="669" spans="1:18" ht="14.4" customHeight="1" x14ac:dyDescent="0.3">
      <c r="A669" s="139"/>
      <c r="B669" s="140"/>
      <c r="C669" s="53">
        <v>14</v>
      </c>
      <c r="D669" s="345">
        <v>66</v>
      </c>
      <c r="E669" s="343"/>
      <c r="F669" s="242"/>
      <c r="G669" s="53"/>
      <c r="H669" s="46"/>
      <c r="I669" s="46"/>
      <c r="J669" s="46"/>
      <c r="K669" s="46"/>
      <c r="L669" s="42">
        <f t="shared" si="187"/>
        <v>0</v>
      </c>
      <c r="M669" s="43">
        <f t="shared" si="186"/>
        <v>0</v>
      </c>
      <c r="N669" s="423"/>
      <c r="O669" s="196"/>
      <c r="R669" s="465"/>
    </row>
    <row r="670" spans="1:18" ht="14.4" customHeight="1" x14ac:dyDescent="0.3">
      <c r="A670" s="139"/>
      <c r="B670" s="140"/>
      <c r="C670" s="53">
        <v>16</v>
      </c>
      <c r="D670" s="345">
        <v>75</v>
      </c>
      <c r="E670" s="343"/>
      <c r="F670" s="242"/>
      <c r="G670" s="53"/>
      <c r="H670" s="46"/>
      <c r="I670" s="46"/>
      <c r="J670" s="46"/>
      <c r="K670" s="46"/>
      <c r="L670" s="42">
        <f t="shared" si="187"/>
        <v>0</v>
      </c>
      <c r="M670" s="43">
        <f t="shared" si="186"/>
        <v>0</v>
      </c>
      <c r="N670" s="423"/>
      <c r="O670" s="196"/>
      <c r="R670" s="465"/>
    </row>
    <row r="671" spans="1:18" ht="14.4" customHeight="1" x14ac:dyDescent="0.3">
      <c r="A671" s="139"/>
      <c r="B671" s="140"/>
      <c r="C671" s="53">
        <v>18</v>
      </c>
      <c r="D671" s="345">
        <v>90</v>
      </c>
      <c r="E671" s="343"/>
      <c r="F671" s="242"/>
      <c r="G671" s="53"/>
      <c r="H671" s="46"/>
      <c r="I671" s="46"/>
      <c r="J671" s="46"/>
      <c r="K671" s="46"/>
      <c r="L671" s="42">
        <f t="shared" si="187"/>
        <v>0</v>
      </c>
      <c r="M671" s="43">
        <f t="shared" si="186"/>
        <v>0</v>
      </c>
      <c r="N671" s="423"/>
      <c r="O671" s="196"/>
      <c r="R671" s="465"/>
    </row>
    <row r="672" spans="1:18" ht="14.4" customHeight="1" x14ac:dyDescent="0.3">
      <c r="A672" s="139"/>
      <c r="B672" s="140"/>
      <c r="C672" s="53">
        <v>20</v>
      </c>
      <c r="D672" s="345">
        <v>96</v>
      </c>
      <c r="E672" s="343"/>
      <c r="F672" s="242"/>
      <c r="G672" s="53"/>
      <c r="H672" s="46"/>
      <c r="I672" s="46"/>
      <c r="J672" s="46"/>
      <c r="K672" s="46"/>
      <c r="L672" s="42">
        <f t="shared" si="187"/>
        <v>0</v>
      </c>
      <c r="M672" s="43">
        <f t="shared" si="186"/>
        <v>0</v>
      </c>
      <c r="N672" s="220"/>
      <c r="O672" s="196"/>
      <c r="R672" s="465"/>
    </row>
    <row r="673" spans="1:18" ht="14.4" customHeight="1" thickBot="1" x14ac:dyDescent="0.35">
      <c r="A673" s="139"/>
      <c r="B673" s="140"/>
      <c r="C673" s="53"/>
      <c r="D673" s="242"/>
      <c r="E673" s="326"/>
      <c r="F673" s="327"/>
      <c r="G673" s="326"/>
      <c r="H673" s="46"/>
      <c r="I673" s="46"/>
      <c r="J673" s="46"/>
      <c r="K673" s="46"/>
      <c r="L673" s="42">
        <f t="shared" si="187"/>
        <v>0</v>
      </c>
      <c r="M673" s="43">
        <f t="shared" si="186"/>
        <v>0</v>
      </c>
      <c r="N673" s="220"/>
      <c r="O673" s="196"/>
      <c r="R673" s="465"/>
    </row>
    <row r="674" spans="1:18" ht="14.4" customHeight="1" thickBot="1" x14ac:dyDescent="0.4">
      <c r="A674" s="284" t="s">
        <v>169</v>
      </c>
      <c r="B674" s="168"/>
      <c r="C674" s="169"/>
      <c r="D674" s="169"/>
      <c r="E674" s="169"/>
      <c r="F674" s="169"/>
      <c r="G674" s="169"/>
      <c r="H674" s="169"/>
      <c r="I674" s="169"/>
      <c r="J674" s="169"/>
      <c r="K674" s="169"/>
      <c r="L674" s="285"/>
      <c r="M674" s="286">
        <f>SUM(M8:M673)</f>
        <v>0</v>
      </c>
      <c r="N674" s="287"/>
      <c r="O674" s="196"/>
      <c r="R674" s="465"/>
    </row>
    <row r="675" spans="1:18" ht="14.4" customHeight="1" x14ac:dyDescent="0.35">
      <c r="A675" s="288" t="s">
        <v>170</v>
      </c>
      <c r="B675" s="179"/>
      <c r="C675" s="180"/>
      <c r="D675" s="180"/>
      <c r="E675" s="180"/>
      <c r="F675" s="180"/>
      <c r="G675" s="180"/>
      <c r="H675" s="180"/>
      <c r="I675" s="180"/>
      <c r="J675" s="180"/>
      <c r="K675" s="180"/>
      <c r="L675" s="289"/>
      <c r="M675" s="290">
        <f>'Для малюків'!M877</f>
        <v>0</v>
      </c>
      <c r="N675" s="291"/>
      <c r="O675" s="196"/>
      <c r="R675" s="465"/>
    </row>
    <row r="676" spans="1:18" ht="14.4" customHeight="1" x14ac:dyDescent="0.35">
      <c r="A676" s="288" t="s">
        <v>104</v>
      </c>
      <c r="B676" s="179"/>
      <c r="C676" s="180"/>
      <c r="D676" s="180"/>
      <c r="E676" s="180"/>
      <c r="F676" s="180"/>
      <c r="G676" s="180"/>
      <c r="H676" s="180"/>
      <c r="I676" s="180"/>
      <c r="J676" s="180"/>
      <c r="K676" s="180"/>
      <c r="L676" s="289"/>
      <c r="M676" s="290">
        <f>'Для дорослих'!L624</f>
        <v>0</v>
      </c>
      <c r="N676" s="291"/>
      <c r="O676" s="196"/>
      <c r="R676" s="465"/>
    </row>
    <row r="677" spans="1:18" ht="14.4" customHeight="1" x14ac:dyDescent="0.35">
      <c r="A677" s="288" t="s">
        <v>105</v>
      </c>
      <c r="B677" s="179"/>
      <c r="C677" s="180"/>
      <c r="D677" s="180"/>
      <c r="E677" s="180"/>
      <c r="F677" s="180"/>
      <c r="G677" s="180"/>
      <c r="H677" s="180"/>
      <c r="I677" s="180"/>
      <c r="J677" s="180"/>
      <c r="K677" s="180"/>
      <c r="L677" s="289"/>
      <c r="M677" s="290">
        <f>Вишиванки!L170</f>
        <v>0</v>
      </c>
      <c r="N677" s="291"/>
      <c r="O677" s="196"/>
      <c r="R677" s="465"/>
    </row>
    <row r="678" spans="1:18" ht="14.4" customHeight="1" thickBot="1" x14ac:dyDescent="0.4">
      <c r="A678" s="288"/>
      <c r="B678" s="179"/>
      <c r="C678" s="180"/>
      <c r="D678" s="180"/>
      <c r="E678" s="180"/>
      <c r="F678" s="180"/>
      <c r="G678" s="180"/>
      <c r="H678" s="180"/>
      <c r="I678" s="180"/>
      <c r="J678" s="180"/>
      <c r="K678" s="180"/>
      <c r="L678" s="289"/>
      <c r="M678" s="290"/>
      <c r="N678" s="291"/>
      <c r="O678" s="196"/>
      <c r="R678" s="465"/>
    </row>
    <row r="679" spans="1:18" ht="14.4" customHeight="1" thickBot="1" x14ac:dyDescent="0.5">
      <c r="A679" s="292" t="s">
        <v>106</v>
      </c>
      <c r="B679" s="168"/>
      <c r="C679" s="169"/>
      <c r="D679" s="169"/>
      <c r="E679" s="169"/>
      <c r="F679" s="169"/>
      <c r="G679" s="169"/>
      <c r="H679" s="169"/>
      <c r="I679" s="169"/>
      <c r="J679" s="169"/>
      <c r="K679" s="169"/>
      <c r="L679" s="293"/>
      <c r="M679" s="294">
        <f>M678+M677+M676+M675+M674</f>
        <v>0</v>
      </c>
      <c r="N679" s="287"/>
      <c r="O679" s="196"/>
      <c r="R679" s="465"/>
    </row>
    <row r="680" spans="1:18" ht="14.4" customHeight="1" x14ac:dyDescent="0.3">
      <c r="A680" s="192" t="s">
        <v>107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196"/>
      <c r="R680" s="465"/>
    </row>
    <row r="681" spans="1:18" ht="14.4" customHeight="1" x14ac:dyDescent="0.3">
      <c r="O681" s="196"/>
      <c r="R681" s="465"/>
    </row>
    <row r="682" spans="1:18" ht="14.4" customHeight="1" x14ac:dyDescent="0.3">
      <c r="O682" s="196"/>
      <c r="R682" s="465"/>
    </row>
    <row r="683" spans="1:18" ht="14.4" customHeight="1" x14ac:dyDescent="0.3">
      <c r="O683" s="196"/>
      <c r="R683" s="465"/>
    </row>
    <row r="684" spans="1:18" ht="14.4" customHeight="1" x14ac:dyDescent="0.3">
      <c r="O684" s="196"/>
      <c r="R684" s="465"/>
    </row>
    <row r="685" spans="1:18" ht="14.4" customHeight="1" x14ac:dyDescent="0.3">
      <c r="O685" s="196"/>
      <c r="R685" s="465"/>
    </row>
    <row r="686" spans="1:18" ht="14.4" customHeight="1" x14ac:dyDescent="0.3">
      <c r="O686" s="196"/>
      <c r="R686" s="465"/>
    </row>
    <row r="687" spans="1:18" ht="14.4" customHeight="1" x14ac:dyDescent="0.3">
      <c r="O687" s="196"/>
      <c r="R687" s="465"/>
    </row>
    <row r="688" spans="1:18" ht="14.4" customHeight="1" x14ac:dyDescent="0.3">
      <c r="O688" s="196"/>
      <c r="R688" s="465"/>
    </row>
    <row r="689" spans="15:18" ht="14.4" customHeight="1" x14ac:dyDescent="0.3">
      <c r="O689" s="196"/>
      <c r="R689" s="465"/>
    </row>
    <row r="690" spans="15:18" ht="14.4" customHeight="1" x14ac:dyDescent="0.3">
      <c r="O690" s="196"/>
      <c r="R690" s="465"/>
    </row>
    <row r="691" spans="15:18" ht="14.4" customHeight="1" x14ac:dyDescent="0.3">
      <c r="O691" s="196"/>
      <c r="R691" s="465"/>
    </row>
    <row r="692" spans="15:18" ht="14.4" customHeight="1" x14ac:dyDescent="0.3">
      <c r="O692" s="196"/>
      <c r="R692" s="465"/>
    </row>
    <row r="693" spans="15:18" ht="14.4" customHeight="1" x14ac:dyDescent="0.3">
      <c r="O693" s="196"/>
      <c r="R693" s="465"/>
    </row>
    <row r="694" spans="15:18" ht="14.4" customHeight="1" x14ac:dyDescent="0.3">
      <c r="O694" s="196"/>
      <c r="R694" s="465"/>
    </row>
    <row r="695" spans="15:18" ht="14.4" customHeight="1" x14ac:dyDescent="0.3">
      <c r="O695" s="196"/>
      <c r="R695" s="465"/>
    </row>
    <row r="696" spans="15:18" ht="14.4" customHeight="1" x14ac:dyDescent="0.3">
      <c r="O696" s="196"/>
      <c r="R696" s="465"/>
    </row>
    <row r="697" spans="15:18" ht="14.4" customHeight="1" x14ac:dyDescent="0.3">
      <c r="O697" s="196"/>
      <c r="R697" s="465"/>
    </row>
    <row r="698" spans="15:18" ht="14.4" customHeight="1" x14ac:dyDescent="0.3">
      <c r="O698" s="196"/>
      <c r="R698" s="465"/>
    </row>
    <row r="699" spans="15:18" ht="14.4" customHeight="1" x14ac:dyDescent="0.3">
      <c r="O699" s="196"/>
      <c r="R699" s="465"/>
    </row>
    <row r="700" spans="15:18" ht="14.4" customHeight="1" x14ac:dyDescent="0.3">
      <c r="O700" s="196"/>
      <c r="R700" s="465"/>
    </row>
    <row r="701" spans="15:18" ht="14.4" customHeight="1" x14ac:dyDescent="0.3">
      <c r="O701" s="196"/>
      <c r="R701" s="465"/>
    </row>
    <row r="702" spans="15:18" ht="14.4" customHeight="1" x14ac:dyDescent="0.3">
      <c r="O702" s="196"/>
      <c r="R702" s="465"/>
    </row>
    <row r="703" spans="15:18" ht="14.4" customHeight="1" x14ac:dyDescent="0.3">
      <c r="O703" s="196"/>
      <c r="R703" s="465"/>
    </row>
    <row r="704" spans="15:18" ht="14.4" customHeight="1" x14ac:dyDescent="0.3">
      <c r="O704" s="196"/>
      <c r="R704" s="465"/>
    </row>
    <row r="705" spans="15:18" ht="14.4" customHeight="1" x14ac:dyDescent="0.3">
      <c r="O705" s="196"/>
      <c r="R705" s="465"/>
    </row>
    <row r="706" spans="15:18" ht="14.4" customHeight="1" x14ac:dyDescent="0.3">
      <c r="O706" s="196"/>
      <c r="R706" s="465"/>
    </row>
    <row r="707" spans="15:18" ht="14.4" customHeight="1" x14ac:dyDescent="0.3">
      <c r="O707" s="196"/>
      <c r="R707" s="465"/>
    </row>
    <row r="708" spans="15:18" ht="14.4" customHeight="1" x14ac:dyDescent="0.3">
      <c r="O708" s="196"/>
      <c r="R708" s="465"/>
    </row>
    <row r="709" spans="15:18" ht="14.4" customHeight="1" x14ac:dyDescent="0.3">
      <c r="O709" s="196"/>
      <c r="R709" s="465"/>
    </row>
    <row r="710" spans="15:18" ht="14.4" customHeight="1" x14ac:dyDescent="0.3">
      <c r="O710" s="196"/>
      <c r="R710" s="465"/>
    </row>
    <row r="711" spans="15:18" ht="14.4" customHeight="1" x14ac:dyDescent="0.3">
      <c r="O711" s="196"/>
      <c r="R711" s="465"/>
    </row>
    <row r="712" spans="15:18" ht="14.4" customHeight="1" x14ac:dyDescent="0.3">
      <c r="O712" s="196"/>
      <c r="R712" s="465"/>
    </row>
    <row r="713" spans="15:18" ht="14.4" customHeight="1" x14ac:dyDescent="0.3">
      <c r="O713" s="196"/>
      <c r="R713" s="465"/>
    </row>
    <row r="714" spans="15:18" ht="14.4" customHeight="1" x14ac:dyDescent="0.3">
      <c r="O714" s="196"/>
      <c r="R714" s="465"/>
    </row>
    <row r="715" spans="15:18" ht="14.4" customHeight="1" x14ac:dyDescent="0.3">
      <c r="O715" s="196"/>
      <c r="R715" s="465"/>
    </row>
    <row r="716" spans="15:18" ht="14.4" customHeight="1" x14ac:dyDescent="0.3">
      <c r="O716" s="196"/>
      <c r="R716" s="465"/>
    </row>
    <row r="717" spans="15:18" ht="14.4" customHeight="1" x14ac:dyDescent="0.3">
      <c r="O717" s="196"/>
      <c r="R717" s="465"/>
    </row>
    <row r="718" spans="15:18" ht="14.4" customHeight="1" x14ac:dyDescent="0.3">
      <c r="O718" s="196"/>
      <c r="R718" s="465"/>
    </row>
    <row r="719" spans="15:18" ht="14.4" customHeight="1" x14ac:dyDescent="0.3">
      <c r="O719" s="196"/>
      <c r="R719" s="465"/>
    </row>
    <row r="720" spans="15:18" ht="14.4" customHeight="1" x14ac:dyDescent="0.3">
      <c r="O720" s="196"/>
      <c r="R720" s="465"/>
    </row>
    <row r="721" spans="15:18" ht="14.4" customHeight="1" x14ac:dyDescent="0.3">
      <c r="O721" s="196"/>
      <c r="R721" s="465"/>
    </row>
    <row r="722" spans="15:18" ht="14.4" customHeight="1" x14ac:dyDescent="0.3">
      <c r="O722" s="196"/>
      <c r="R722" s="465"/>
    </row>
    <row r="723" spans="15:18" ht="14.4" customHeight="1" x14ac:dyDescent="0.3">
      <c r="O723" s="196"/>
      <c r="R723" s="465"/>
    </row>
    <row r="724" spans="15:18" ht="14.4" customHeight="1" x14ac:dyDescent="0.3">
      <c r="O724" s="196"/>
      <c r="R724" s="465"/>
    </row>
    <row r="725" spans="15:18" ht="14.4" customHeight="1" x14ac:dyDescent="0.3">
      <c r="O725" s="196"/>
      <c r="R725" s="465"/>
    </row>
    <row r="726" spans="15:18" ht="14.4" customHeight="1" x14ac:dyDescent="0.3">
      <c r="O726" s="196"/>
      <c r="R726" s="465"/>
    </row>
    <row r="727" spans="15:18" ht="14.4" customHeight="1" x14ac:dyDescent="0.3">
      <c r="O727" s="196"/>
      <c r="R727" s="465"/>
    </row>
    <row r="728" spans="15:18" ht="14.4" customHeight="1" x14ac:dyDescent="0.3">
      <c r="O728" s="196"/>
      <c r="R728" s="465"/>
    </row>
    <row r="729" spans="15:18" ht="14.4" customHeight="1" x14ac:dyDescent="0.3">
      <c r="O729" s="196"/>
      <c r="R729" s="465"/>
    </row>
    <row r="730" spans="15:18" ht="14.4" customHeight="1" x14ac:dyDescent="0.3">
      <c r="O730" s="196"/>
      <c r="R730" s="465"/>
    </row>
    <row r="731" spans="15:18" ht="14.4" customHeight="1" x14ac:dyDescent="0.3">
      <c r="O731" s="196"/>
      <c r="R731" s="465"/>
    </row>
    <row r="732" spans="15:18" ht="14.4" customHeight="1" x14ac:dyDescent="0.3">
      <c r="O732" s="196"/>
      <c r="R732" s="465"/>
    </row>
    <row r="733" spans="15:18" ht="14.4" customHeight="1" x14ac:dyDescent="0.3">
      <c r="O733" s="196"/>
      <c r="R733" s="465"/>
    </row>
    <row r="734" spans="15:18" ht="14.4" customHeight="1" x14ac:dyDescent="0.3">
      <c r="O734" s="196"/>
      <c r="R734" s="465"/>
    </row>
    <row r="735" spans="15:18" ht="14.4" customHeight="1" x14ac:dyDescent="0.3">
      <c r="O735" s="196"/>
      <c r="R735" s="465"/>
    </row>
    <row r="736" spans="15:18" ht="14.4" customHeight="1" x14ac:dyDescent="0.3">
      <c r="O736" s="196"/>
      <c r="R736" s="465"/>
    </row>
    <row r="737" spans="15:18" ht="14.4" customHeight="1" x14ac:dyDescent="0.3">
      <c r="O737" s="196"/>
      <c r="R737" s="465"/>
    </row>
    <row r="738" spans="15:18" ht="14.4" customHeight="1" x14ac:dyDescent="0.3">
      <c r="O738" s="196"/>
      <c r="R738" s="465"/>
    </row>
    <row r="739" spans="15:18" ht="14.4" customHeight="1" x14ac:dyDescent="0.3">
      <c r="O739" s="196"/>
      <c r="R739" s="465"/>
    </row>
    <row r="740" spans="15:18" ht="14.4" customHeight="1" x14ac:dyDescent="0.3">
      <c r="O740" s="196"/>
      <c r="R740" s="465"/>
    </row>
    <row r="741" spans="15:18" ht="14.4" customHeight="1" x14ac:dyDescent="0.3">
      <c r="O741" s="196"/>
      <c r="R741" s="465"/>
    </row>
    <row r="742" spans="15:18" ht="14.4" customHeight="1" x14ac:dyDescent="0.3">
      <c r="O742" s="196"/>
      <c r="R742" s="465"/>
    </row>
    <row r="743" spans="15:18" ht="14.4" customHeight="1" x14ac:dyDescent="0.3">
      <c r="O743" s="196"/>
      <c r="R743" s="465"/>
    </row>
    <row r="744" spans="15:18" ht="14.4" customHeight="1" x14ac:dyDescent="0.3">
      <c r="O744" s="196"/>
      <c r="R744" s="465"/>
    </row>
    <row r="745" spans="15:18" ht="14.4" customHeight="1" x14ac:dyDescent="0.3">
      <c r="O745" s="196"/>
      <c r="R745" s="465"/>
    </row>
    <row r="746" spans="15:18" ht="14.4" customHeight="1" x14ac:dyDescent="0.3">
      <c r="O746" s="196"/>
      <c r="R746" s="465"/>
    </row>
    <row r="747" spans="15:18" ht="14.4" customHeight="1" x14ac:dyDescent="0.3">
      <c r="O747" s="196"/>
      <c r="R747" s="465"/>
    </row>
    <row r="748" spans="15:18" ht="14.4" customHeight="1" x14ac:dyDescent="0.3">
      <c r="O748" s="196"/>
      <c r="R748" s="465"/>
    </row>
    <row r="749" spans="15:18" ht="14.4" customHeight="1" x14ac:dyDescent="0.3">
      <c r="O749" s="196"/>
      <c r="R749" s="465"/>
    </row>
    <row r="750" spans="15:18" ht="14.4" customHeight="1" x14ac:dyDescent="0.3">
      <c r="O750" s="196"/>
      <c r="R750" s="465"/>
    </row>
    <row r="751" spans="15:18" ht="14.4" customHeight="1" x14ac:dyDescent="0.3">
      <c r="O751" s="196"/>
      <c r="R751" s="465"/>
    </row>
    <row r="752" spans="15:18" ht="14.4" customHeight="1" x14ac:dyDescent="0.3">
      <c r="O752" s="196"/>
      <c r="R752" s="465"/>
    </row>
    <row r="753" spans="15:18" ht="14.4" customHeight="1" x14ac:dyDescent="0.3">
      <c r="O753" s="196"/>
      <c r="R753" s="465"/>
    </row>
    <row r="754" spans="15:18" ht="14.4" customHeight="1" x14ac:dyDescent="0.3">
      <c r="O754" s="196"/>
      <c r="R754" s="465"/>
    </row>
    <row r="755" spans="15:18" ht="14.4" customHeight="1" x14ac:dyDescent="0.3">
      <c r="O755" s="196"/>
      <c r="R755" s="465"/>
    </row>
    <row r="756" spans="15:18" ht="14.4" customHeight="1" x14ac:dyDescent="0.3">
      <c r="O756" s="196"/>
      <c r="R756" s="465"/>
    </row>
    <row r="757" spans="15:18" ht="14.4" customHeight="1" x14ac:dyDescent="0.3">
      <c r="O757" s="196"/>
      <c r="R757" s="465"/>
    </row>
    <row r="758" spans="15:18" ht="14.4" customHeight="1" x14ac:dyDescent="0.3">
      <c r="O758" s="196"/>
      <c r="R758" s="465"/>
    </row>
    <row r="759" spans="15:18" ht="14.4" customHeight="1" x14ac:dyDescent="0.3">
      <c r="O759" s="196"/>
      <c r="R759" s="465"/>
    </row>
    <row r="760" spans="15:18" ht="14.4" customHeight="1" x14ac:dyDescent="0.3">
      <c r="O760" s="196"/>
      <c r="R760" s="465"/>
    </row>
    <row r="761" spans="15:18" ht="14.4" customHeight="1" x14ac:dyDescent="0.3">
      <c r="O761" s="196"/>
      <c r="R761" s="465"/>
    </row>
    <row r="762" spans="15:18" ht="14.4" customHeight="1" x14ac:dyDescent="0.3">
      <c r="O762" s="196"/>
      <c r="R762" s="465"/>
    </row>
    <row r="763" spans="15:18" ht="14.4" customHeight="1" x14ac:dyDescent="0.3">
      <c r="O763" s="196"/>
      <c r="R763" s="465"/>
    </row>
    <row r="764" spans="15:18" ht="14.4" customHeight="1" x14ac:dyDescent="0.3">
      <c r="O764" s="196"/>
      <c r="R764" s="465"/>
    </row>
    <row r="765" spans="15:18" ht="14.4" customHeight="1" x14ac:dyDescent="0.3">
      <c r="O765" s="196"/>
      <c r="R765" s="465"/>
    </row>
    <row r="766" spans="15:18" ht="14.4" customHeight="1" x14ac:dyDescent="0.3">
      <c r="O766" s="196"/>
      <c r="R766" s="465"/>
    </row>
    <row r="767" spans="15:18" ht="14.4" customHeight="1" x14ac:dyDescent="0.3">
      <c r="O767" s="196"/>
      <c r="R767" s="465"/>
    </row>
    <row r="768" spans="15:18" ht="14.4" customHeight="1" x14ac:dyDescent="0.3">
      <c r="O768" s="196"/>
      <c r="R768" s="465"/>
    </row>
    <row r="769" spans="15:18" ht="14.4" customHeight="1" x14ac:dyDescent="0.3">
      <c r="O769" s="196"/>
      <c r="R769" s="465"/>
    </row>
    <row r="770" spans="15:18" ht="14.4" customHeight="1" x14ac:dyDescent="0.3">
      <c r="O770" s="196"/>
      <c r="R770" s="465"/>
    </row>
    <row r="771" spans="15:18" ht="14.4" customHeight="1" x14ac:dyDescent="0.3">
      <c r="O771" s="196"/>
      <c r="R771" s="465"/>
    </row>
    <row r="772" spans="15:18" ht="14.4" customHeight="1" x14ac:dyDescent="0.3">
      <c r="O772" s="196"/>
      <c r="R772" s="465"/>
    </row>
    <row r="773" spans="15:18" ht="14.4" customHeight="1" x14ac:dyDescent="0.3">
      <c r="O773" s="196"/>
      <c r="R773" s="465"/>
    </row>
    <row r="774" spans="15:18" ht="14.4" customHeight="1" x14ac:dyDescent="0.3">
      <c r="O774" s="196"/>
      <c r="R774" s="465"/>
    </row>
    <row r="775" spans="15:18" ht="14.4" customHeight="1" x14ac:dyDescent="0.3">
      <c r="O775" s="196"/>
      <c r="R775" s="465"/>
    </row>
    <row r="776" spans="15:18" ht="14.4" customHeight="1" x14ac:dyDescent="0.3">
      <c r="O776" s="196"/>
      <c r="R776" s="465"/>
    </row>
    <row r="777" spans="15:18" ht="14.4" customHeight="1" x14ac:dyDescent="0.3">
      <c r="O777" s="196"/>
      <c r="R777" s="465"/>
    </row>
    <row r="778" spans="15:18" ht="14.4" customHeight="1" x14ac:dyDescent="0.3">
      <c r="O778" s="196"/>
      <c r="R778" s="465"/>
    </row>
    <row r="779" spans="15:18" ht="14.4" customHeight="1" x14ac:dyDescent="0.3">
      <c r="O779" s="196"/>
      <c r="R779" s="465"/>
    </row>
    <row r="780" spans="15:18" ht="14.4" customHeight="1" x14ac:dyDescent="0.3">
      <c r="O780" s="196"/>
      <c r="R780" s="465"/>
    </row>
    <row r="781" spans="15:18" ht="14.4" customHeight="1" x14ac:dyDescent="0.3">
      <c r="O781" s="196"/>
      <c r="R781" s="465"/>
    </row>
    <row r="782" spans="15:18" ht="14.4" customHeight="1" x14ac:dyDescent="0.3">
      <c r="O782" s="196"/>
      <c r="R782" s="465"/>
    </row>
    <row r="783" spans="15:18" ht="14.4" customHeight="1" x14ac:dyDescent="0.3">
      <c r="O783" s="196"/>
      <c r="R783" s="465"/>
    </row>
    <row r="784" spans="15:18" ht="14.4" customHeight="1" x14ac:dyDescent="0.3">
      <c r="O784" s="196"/>
      <c r="R784" s="465"/>
    </row>
    <row r="785" spans="15:18" ht="14.4" customHeight="1" x14ac:dyDescent="0.3">
      <c r="O785" s="196"/>
      <c r="R785" s="465"/>
    </row>
    <row r="786" spans="15:18" ht="14.4" customHeight="1" x14ac:dyDescent="0.3">
      <c r="O786" s="196"/>
      <c r="R786" s="465"/>
    </row>
    <row r="787" spans="15:18" ht="14.4" customHeight="1" x14ac:dyDescent="0.3">
      <c r="O787" s="196"/>
      <c r="R787" s="465"/>
    </row>
    <row r="788" spans="15:18" ht="14.4" customHeight="1" x14ac:dyDescent="0.3">
      <c r="O788" s="196"/>
      <c r="R788" s="465"/>
    </row>
    <row r="789" spans="15:18" ht="14.4" customHeight="1" x14ac:dyDescent="0.3">
      <c r="O789" s="196"/>
      <c r="R789" s="465"/>
    </row>
    <row r="790" spans="15:18" ht="14.4" customHeight="1" x14ac:dyDescent="0.3">
      <c r="O790" s="196"/>
      <c r="R790" s="465"/>
    </row>
    <row r="791" spans="15:18" ht="14.4" customHeight="1" x14ac:dyDescent="0.3">
      <c r="O791" s="196"/>
      <c r="R791" s="465"/>
    </row>
    <row r="792" spans="15:18" ht="14.4" customHeight="1" x14ac:dyDescent="0.3">
      <c r="O792" s="196"/>
      <c r="R792" s="465"/>
    </row>
    <row r="793" spans="15:18" ht="14.4" customHeight="1" x14ac:dyDescent="0.3">
      <c r="O793" s="196"/>
      <c r="R793" s="465"/>
    </row>
    <row r="794" spans="15:18" ht="14.4" customHeight="1" x14ac:dyDescent="0.3">
      <c r="O794" s="196"/>
      <c r="R794" s="465"/>
    </row>
    <row r="795" spans="15:18" ht="14.4" customHeight="1" x14ac:dyDescent="0.3">
      <c r="O795" s="196"/>
      <c r="R795" s="465"/>
    </row>
    <row r="796" spans="15:18" ht="14.4" customHeight="1" x14ac:dyDescent="0.3">
      <c r="O796" s="196"/>
      <c r="R796" s="465"/>
    </row>
    <row r="797" spans="15:18" ht="14.4" customHeight="1" x14ac:dyDescent="0.3">
      <c r="O797" s="196"/>
      <c r="R797" s="465"/>
    </row>
    <row r="798" spans="15:18" ht="14.4" customHeight="1" x14ac:dyDescent="0.3">
      <c r="O798" s="196"/>
      <c r="R798" s="465"/>
    </row>
    <row r="799" spans="15:18" ht="14.4" customHeight="1" x14ac:dyDescent="0.3">
      <c r="O799" s="196"/>
      <c r="R799" s="465"/>
    </row>
    <row r="800" spans="15:18" ht="14.4" customHeight="1" x14ac:dyDescent="0.3">
      <c r="O800" s="196"/>
      <c r="R800" s="465"/>
    </row>
    <row r="801" spans="15:18" ht="14.4" customHeight="1" x14ac:dyDescent="0.3">
      <c r="O801" s="196"/>
      <c r="R801" s="465"/>
    </row>
    <row r="802" spans="15:18" ht="14.4" customHeight="1" x14ac:dyDescent="0.3">
      <c r="O802" s="196"/>
      <c r="R802" s="465"/>
    </row>
    <row r="803" spans="15:18" ht="14.4" customHeight="1" x14ac:dyDescent="0.3">
      <c r="O803" s="196"/>
      <c r="R803" s="465"/>
    </row>
    <row r="804" spans="15:18" ht="14.4" customHeight="1" x14ac:dyDescent="0.3">
      <c r="O804" s="196"/>
      <c r="R804" s="465"/>
    </row>
    <row r="805" spans="15:18" ht="14.4" customHeight="1" x14ac:dyDescent="0.3">
      <c r="O805" s="196"/>
      <c r="R805" s="465"/>
    </row>
    <row r="806" spans="15:18" ht="14.4" customHeight="1" x14ac:dyDescent="0.3">
      <c r="O806" s="196"/>
      <c r="R806" s="465"/>
    </row>
    <row r="807" spans="15:18" ht="14.4" customHeight="1" x14ac:dyDescent="0.3">
      <c r="O807" s="196"/>
      <c r="R807" s="465"/>
    </row>
    <row r="808" spans="15:18" ht="14.4" customHeight="1" x14ac:dyDescent="0.3">
      <c r="O808" s="196"/>
      <c r="R808" s="465"/>
    </row>
    <row r="809" spans="15:18" ht="14.4" customHeight="1" x14ac:dyDescent="0.3">
      <c r="O809" s="196"/>
      <c r="R809" s="465"/>
    </row>
    <row r="810" spans="15:18" ht="14.4" customHeight="1" x14ac:dyDescent="0.3">
      <c r="O810" s="196"/>
      <c r="R810" s="465"/>
    </row>
    <row r="811" spans="15:18" ht="14.4" customHeight="1" x14ac:dyDescent="0.3">
      <c r="O811" s="196"/>
      <c r="R811" s="465"/>
    </row>
    <row r="812" spans="15:18" ht="14.4" customHeight="1" x14ac:dyDescent="0.3">
      <c r="O812" s="196"/>
      <c r="R812" s="465"/>
    </row>
    <row r="813" spans="15:18" ht="14.4" customHeight="1" x14ac:dyDescent="0.3">
      <c r="O813" s="196"/>
      <c r="R813" s="465"/>
    </row>
    <row r="814" spans="15:18" ht="14.4" customHeight="1" x14ac:dyDescent="0.3">
      <c r="O814" s="196"/>
      <c r="R814" s="465"/>
    </row>
    <row r="815" spans="15:18" ht="14.4" customHeight="1" x14ac:dyDescent="0.3">
      <c r="O815" s="196"/>
      <c r="R815" s="465"/>
    </row>
    <row r="816" spans="15:18" ht="14.4" customHeight="1" x14ac:dyDescent="0.3">
      <c r="O816" s="196"/>
      <c r="R816" s="465"/>
    </row>
    <row r="817" spans="15:18" ht="14.4" customHeight="1" x14ac:dyDescent="0.3">
      <c r="O817" s="196"/>
      <c r="R817" s="465"/>
    </row>
    <row r="818" spans="15:18" ht="14.4" customHeight="1" x14ac:dyDescent="0.3">
      <c r="O818" s="196"/>
      <c r="R818" s="465"/>
    </row>
    <row r="819" spans="15:18" ht="14.4" customHeight="1" x14ac:dyDescent="0.3">
      <c r="O819" s="196"/>
      <c r="R819" s="465"/>
    </row>
    <row r="820" spans="15:18" ht="14.4" customHeight="1" x14ac:dyDescent="0.3">
      <c r="O820" s="196"/>
      <c r="R820" s="465"/>
    </row>
    <row r="821" spans="15:18" ht="14.4" customHeight="1" x14ac:dyDescent="0.3">
      <c r="O821" s="196"/>
      <c r="R821" s="465"/>
    </row>
    <row r="822" spans="15:18" ht="14.4" customHeight="1" x14ac:dyDescent="0.3">
      <c r="O822" s="196"/>
      <c r="R822" s="465"/>
    </row>
    <row r="823" spans="15:18" ht="14.4" customHeight="1" x14ac:dyDescent="0.3">
      <c r="O823" s="196"/>
      <c r="R823" s="465"/>
    </row>
    <row r="824" spans="15:18" ht="14.4" customHeight="1" x14ac:dyDescent="0.3">
      <c r="O824" s="196"/>
      <c r="R824" s="465"/>
    </row>
    <row r="825" spans="15:18" ht="14.4" customHeight="1" x14ac:dyDescent="0.3">
      <c r="O825" s="196"/>
      <c r="R825" s="465"/>
    </row>
    <row r="826" spans="15:18" ht="14.4" customHeight="1" x14ac:dyDescent="0.3">
      <c r="O826" s="196"/>
      <c r="R826" s="465"/>
    </row>
    <row r="827" spans="15:18" ht="14.4" customHeight="1" x14ac:dyDescent="0.3">
      <c r="O827" s="196"/>
      <c r="R827" s="465"/>
    </row>
    <row r="828" spans="15:18" ht="14.4" customHeight="1" x14ac:dyDescent="0.3">
      <c r="O828" s="196"/>
      <c r="R828" s="465"/>
    </row>
    <row r="829" spans="15:18" ht="14.4" customHeight="1" x14ac:dyDescent="0.3">
      <c r="O829" s="196"/>
      <c r="R829" s="465"/>
    </row>
    <row r="830" spans="15:18" ht="14.4" customHeight="1" x14ac:dyDescent="0.3">
      <c r="O830" s="196"/>
      <c r="R830" s="465"/>
    </row>
    <row r="831" spans="15:18" ht="14.4" customHeight="1" x14ac:dyDescent="0.3">
      <c r="O831" s="196"/>
      <c r="R831" s="465"/>
    </row>
    <row r="832" spans="15:18" ht="14.4" customHeight="1" x14ac:dyDescent="0.3">
      <c r="O832" s="196"/>
      <c r="R832" s="465"/>
    </row>
    <row r="833" spans="15:18" ht="14.4" customHeight="1" x14ac:dyDescent="0.3">
      <c r="O833" s="196"/>
      <c r="R833" s="465"/>
    </row>
    <row r="834" spans="15:18" ht="14.4" customHeight="1" x14ac:dyDescent="0.3">
      <c r="O834" s="196"/>
      <c r="R834" s="465"/>
    </row>
    <row r="835" spans="15:18" ht="14.4" customHeight="1" x14ac:dyDescent="0.3">
      <c r="O835" s="196"/>
      <c r="R835" s="465"/>
    </row>
    <row r="836" spans="15:18" ht="14.4" customHeight="1" x14ac:dyDescent="0.3">
      <c r="O836" s="196"/>
      <c r="R836" s="465"/>
    </row>
    <row r="837" spans="15:18" ht="14.4" customHeight="1" x14ac:dyDescent="0.3">
      <c r="O837" s="196"/>
      <c r="R837" s="465"/>
    </row>
    <row r="838" spans="15:18" ht="14.4" customHeight="1" x14ac:dyDescent="0.3">
      <c r="O838" s="196"/>
      <c r="R838" s="465"/>
    </row>
    <row r="839" spans="15:18" ht="14.4" customHeight="1" x14ac:dyDescent="0.3">
      <c r="O839" s="196"/>
      <c r="R839" s="465"/>
    </row>
    <row r="840" spans="15:18" ht="14.4" customHeight="1" x14ac:dyDescent="0.3">
      <c r="O840" s="196"/>
      <c r="R840" s="465"/>
    </row>
    <row r="841" spans="15:18" ht="14.4" customHeight="1" x14ac:dyDescent="0.3">
      <c r="O841" s="196"/>
      <c r="R841" s="465"/>
    </row>
    <row r="842" spans="15:18" ht="14.4" customHeight="1" x14ac:dyDescent="0.3">
      <c r="O842" s="196"/>
      <c r="R842" s="465"/>
    </row>
    <row r="843" spans="15:18" ht="14.4" customHeight="1" x14ac:dyDescent="0.3">
      <c r="O843" s="196"/>
      <c r="R843" s="465"/>
    </row>
    <row r="844" spans="15:18" ht="14.4" customHeight="1" x14ac:dyDescent="0.3">
      <c r="O844" s="196"/>
      <c r="R844" s="465"/>
    </row>
    <row r="845" spans="15:18" ht="14.4" customHeight="1" x14ac:dyDescent="0.3">
      <c r="O845" s="196"/>
      <c r="R845" s="465"/>
    </row>
    <row r="846" spans="15:18" ht="14.4" customHeight="1" x14ac:dyDescent="0.3">
      <c r="O846" s="196"/>
      <c r="R846" s="465"/>
    </row>
    <row r="847" spans="15:18" ht="14.4" customHeight="1" x14ac:dyDescent="0.3">
      <c r="O847" s="196"/>
      <c r="R847" s="465"/>
    </row>
    <row r="848" spans="15:18" ht="14.4" customHeight="1" x14ac:dyDescent="0.3">
      <c r="O848" s="196"/>
      <c r="R848" s="465"/>
    </row>
    <row r="849" spans="15:18" ht="14.4" customHeight="1" x14ac:dyDescent="0.3">
      <c r="O849" s="196"/>
      <c r="R849" s="465"/>
    </row>
    <row r="850" spans="15:18" ht="14.4" customHeight="1" x14ac:dyDescent="0.3">
      <c r="O850" s="196"/>
      <c r="R850" s="465"/>
    </row>
    <row r="851" spans="15:18" ht="14.4" customHeight="1" x14ac:dyDescent="0.3">
      <c r="O851" s="196"/>
      <c r="R851" s="465"/>
    </row>
    <row r="852" spans="15:18" ht="14.4" customHeight="1" x14ac:dyDescent="0.3">
      <c r="O852" s="196"/>
      <c r="R852" s="465"/>
    </row>
    <row r="853" spans="15:18" ht="14.4" customHeight="1" x14ac:dyDescent="0.3">
      <c r="O853" s="196"/>
      <c r="R853" s="465"/>
    </row>
    <row r="854" spans="15:18" ht="14.4" customHeight="1" x14ac:dyDescent="0.3">
      <c r="O854" s="196"/>
      <c r="R854" s="465"/>
    </row>
    <row r="855" spans="15:18" ht="14.4" customHeight="1" x14ac:dyDescent="0.3">
      <c r="O855" s="196"/>
      <c r="R855" s="465"/>
    </row>
    <row r="856" spans="15:18" ht="14.4" customHeight="1" x14ac:dyDescent="0.3">
      <c r="O856" s="196"/>
      <c r="R856" s="465"/>
    </row>
    <row r="857" spans="15:18" ht="14.4" customHeight="1" x14ac:dyDescent="0.3">
      <c r="O857" s="196"/>
      <c r="R857" s="465"/>
    </row>
    <row r="858" spans="15:18" ht="14.4" customHeight="1" x14ac:dyDescent="0.3">
      <c r="O858" s="196"/>
      <c r="R858" s="465"/>
    </row>
    <row r="859" spans="15:18" ht="14.4" customHeight="1" x14ac:dyDescent="0.3">
      <c r="O859" s="196"/>
      <c r="R859" s="465"/>
    </row>
    <row r="860" spans="15:18" ht="14.4" customHeight="1" x14ac:dyDescent="0.3">
      <c r="O860" s="196"/>
      <c r="R860" s="465"/>
    </row>
    <row r="861" spans="15:18" ht="14.4" customHeight="1" x14ac:dyDescent="0.3">
      <c r="O861" s="196"/>
      <c r="R861" s="465"/>
    </row>
    <row r="862" spans="15:18" ht="14.4" customHeight="1" x14ac:dyDescent="0.3">
      <c r="O862" s="196"/>
      <c r="R862" s="465"/>
    </row>
    <row r="863" spans="15:18" ht="14.4" customHeight="1" x14ac:dyDescent="0.3">
      <c r="O863" s="196"/>
      <c r="R863" s="465"/>
    </row>
    <row r="864" spans="15:18" ht="14.4" customHeight="1" x14ac:dyDescent="0.3">
      <c r="O864" s="196"/>
      <c r="R864" s="465"/>
    </row>
    <row r="865" spans="15:18" ht="14.4" customHeight="1" x14ac:dyDescent="0.3">
      <c r="O865" s="196"/>
      <c r="R865" s="465"/>
    </row>
    <row r="866" spans="15:18" ht="14.4" customHeight="1" x14ac:dyDescent="0.3">
      <c r="O866" s="196"/>
      <c r="R866" s="465"/>
    </row>
    <row r="867" spans="15:18" ht="14.4" customHeight="1" x14ac:dyDescent="0.3">
      <c r="O867" s="196"/>
      <c r="R867" s="465"/>
    </row>
    <row r="868" spans="15:18" ht="14.4" customHeight="1" x14ac:dyDescent="0.3">
      <c r="O868" s="196"/>
      <c r="R868" s="465"/>
    </row>
    <row r="869" spans="15:18" ht="14.4" customHeight="1" x14ac:dyDescent="0.3">
      <c r="O869" s="196"/>
      <c r="R869" s="465"/>
    </row>
    <row r="870" spans="15:18" ht="14.4" customHeight="1" x14ac:dyDescent="0.3">
      <c r="O870" s="196"/>
      <c r="R870" s="465"/>
    </row>
    <row r="871" spans="15:18" ht="14.4" customHeight="1" x14ac:dyDescent="0.3">
      <c r="O871" s="196"/>
      <c r="R871" s="465"/>
    </row>
    <row r="872" spans="15:18" ht="14.4" customHeight="1" x14ac:dyDescent="0.3">
      <c r="O872" s="196"/>
      <c r="R872" s="465"/>
    </row>
    <row r="873" spans="15:18" ht="14.4" customHeight="1" x14ac:dyDescent="0.3">
      <c r="O873" s="196"/>
      <c r="R873" s="465"/>
    </row>
    <row r="874" spans="15:18" ht="14.4" customHeight="1" x14ac:dyDescent="0.3">
      <c r="O874" s="196"/>
    </row>
    <row r="875" spans="15:18" ht="14.4" customHeight="1" x14ac:dyDescent="0.3">
      <c r="O875" s="196"/>
    </row>
    <row r="876" spans="15:18" ht="14.4" customHeight="1" x14ac:dyDescent="0.3">
      <c r="O876" s="196"/>
    </row>
    <row r="877" spans="15:18" ht="14.4" customHeight="1" x14ac:dyDescent="0.3">
      <c r="O877" s="196"/>
    </row>
    <row r="878" spans="15:18" ht="14.4" customHeight="1" x14ac:dyDescent="0.3">
      <c r="O878" s="196"/>
      <c r="Q878" s="466"/>
    </row>
    <row r="879" spans="15:18" ht="14.4" customHeight="1" x14ac:dyDescent="0.3">
      <c r="O879" s="196"/>
      <c r="Q879" s="466"/>
    </row>
    <row r="880" spans="15:18" ht="14.4" customHeight="1" x14ac:dyDescent="0.3">
      <c r="O880" s="196"/>
      <c r="Q880" s="466"/>
    </row>
    <row r="881" spans="15:17" ht="14.4" customHeight="1" x14ac:dyDescent="0.3">
      <c r="O881" s="196"/>
      <c r="Q881" s="466"/>
    </row>
    <row r="882" spans="15:17" ht="14.4" customHeight="1" x14ac:dyDescent="0.3">
      <c r="O882" s="196"/>
      <c r="Q882" s="466"/>
    </row>
    <row r="883" spans="15:17" ht="14.4" customHeight="1" x14ac:dyDescent="0.3">
      <c r="O883" s="196"/>
      <c r="Q883" s="466"/>
    </row>
    <row r="884" spans="15:17" ht="14.4" customHeight="1" x14ac:dyDescent="0.3">
      <c r="O884" s="196"/>
      <c r="Q884" s="466"/>
    </row>
    <row r="885" spans="15:17" ht="14.4" customHeight="1" x14ac:dyDescent="0.3">
      <c r="O885" s="196"/>
      <c r="Q885" s="466"/>
    </row>
    <row r="886" spans="15:17" ht="14.4" customHeight="1" x14ac:dyDescent="0.3">
      <c r="O886" s="196"/>
      <c r="Q886" s="466"/>
    </row>
    <row r="887" spans="15:17" ht="14.4" customHeight="1" x14ac:dyDescent="0.3">
      <c r="O887" s="196"/>
      <c r="Q887" s="466"/>
    </row>
    <row r="888" spans="15:17" ht="14.4" customHeight="1" x14ac:dyDescent="0.3">
      <c r="O888" s="196"/>
      <c r="Q888" s="466"/>
    </row>
    <row r="889" spans="15:17" ht="14.4" customHeight="1" x14ac:dyDescent="0.3">
      <c r="O889" s="196"/>
      <c r="Q889" s="466"/>
    </row>
    <row r="890" spans="15:17" ht="14.4" customHeight="1" x14ac:dyDescent="0.3">
      <c r="O890" s="196"/>
      <c r="Q890" s="466"/>
    </row>
    <row r="891" spans="15:17" ht="14.4" customHeight="1" x14ac:dyDescent="0.3">
      <c r="O891" s="196"/>
      <c r="Q891" s="466"/>
    </row>
    <row r="892" spans="15:17" ht="14.4" customHeight="1" x14ac:dyDescent="0.3">
      <c r="O892" s="196"/>
    </row>
    <row r="893" spans="15:17" ht="14.4" customHeight="1" x14ac:dyDescent="0.3">
      <c r="O893" s="196"/>
    </row>
    <row r="894" spans="15:17" ht="14.4" customHeight="1" x14ac:dyDescent="0.3">
      <c r="O894" s="196"/>
    </row>
    <row r="895" spans="15:17" ht="14.4" customHeight="1" x14ac:dyDescent="0.3">
      <c r="O895" s="196"/>
    </row>
    <row r="896" spans="15:17" ht="14.4" customHeight="1" x14ac:dyDescent="0.3">
      <c r="O896" s="196"/>
    </row>
    <row r="897" spans="1:15" ht="14.4" customHeight="1" x14ac:dyDescent="0.3">
      <c r="O897" s="196"/>
    </row>
    <row r="898" spans="1:15" ht="14.4" customHeight="1" x14ac:dyDescent="0.3">
      <c r="O898" s="196"/>
    </row>
    <row r="899" spans="1:15" ht="14.4" customHeight="1" x14ac:dyDescent="0.3">
      <c r="O899" s="196"/>
    </row>
    <row r="900" spans="1:15" ht="14.4" customHeight="1" x14ac:dyDescent="0.3">
      <c r="O900" s="196"/>
    </row>
    <row r="901" spans="1:15" ht="14.4" customHeight="1" x14ac:dyDescent="0.3">
      <c r="O901" s="196"/>
    </row>
    <row r="902" spans="1:15" ht="14.4" customHeight="1" x14ac:dyDescent="0.3">
      <c r="O902" s="196"/>
    </row>
    <row r="903" spans="1:15" ht="14.4" customHeight="1" x14ac:dyDescent="0.3">
      <c r="O903" s="196"/>
    </row>
    <row r="904" spans="1:15" ht="14.4" customHeight="1" x14ac:dyDescent="0.3">
      <c r="O904" s="196"/>
    </row>
    <row r="905" spans="1:15" ht="14.4" customHeight="1" x14ac:dyDescent="0.3">
      <c r="O905" s="196"/>
    </row>
    <row r="906" spans="1:15" ht="14.4" customHeight="1" x14ac:dyDescent="0.3">
      <c r="O906" s="196"/>
    </row>
    <row r="907" spans="1:15" ht="14.4" customHeight="1" x14ac:dyDescent="0.3">
      <c r="O907" s="196"/>
    </row>
    <row r="908" spans="1:15" ht="14.4" customHeight="1" x14ac:dyDescent="0.3">
      <c r="A908" s="372"/>
      <c r="B908" s="372"/>
      <c r="C908" s="372"/>
      <c r="D908" s="372"/>
      <c r="E908" s="372"/>
      <c r="F908" s="372"/>
      <c r="G908" s="372"/>
      <c r="H908" s="372"/>
      <c r="I908" s="372"/>
      <c r="J908" s="372"/>
      <c r="K908" s="372"/>
      <c r="L908" s="372"/>
      <c r="M908" s="372"/>
      <c r="N908" s="372"/>
      <c r="O908" s="196"/>
    </row>
    <row r="909" spans="1:15" ht="14.4" customHeight="1" x14ac:dyDescent="0.3">
      <c r="A909" s="372"/>
      <c r="B909" s="372"/>
      <c r="C909" s="372"/>
      <c r="D909" s="372"/>
      <c r="E909" s="372"/>
      <c r="F909" s="372"/>
      <c r="G909" s="372"/>
      <c r="H909" s="372"/>
      <c r="I909" s="372"/>
      <c r="J909" s="372"/>
      <c r="K909" s="372"/>
      <c r="L909" s="372"/>
      <c r="M909" s="372"/>
      <c r="N909" s="372"/>
      <c r="O909" s="196"/>
    </row>
    <row r="910" spans="1:15" ht="14.4" customHeight="1" x14ac:dyDescent="0.3">
      <c r="A910" s="372"/>
      <c r="B910" s="372"/>
      <c r="C910" s="372"/>
      <c r="D910" s="372"/>
      <c r="E910" s="372"/>
      <c r="F910" s="372"/>
      <c r="G910" s="372"/>
      <c r="H910" s="372"/>
      <c r="I910" s="372"/>
      <c r="J910" s="372"/>
      <c r="K910" s="372"/>
      <c r="L910" s="372"/>
      <c r="M910" s="372"/>
      <c r="N910" s="372"/>
      <c r="O910" s="196"/>
    </row>
    <row r="911" spans="1:15" ht="14.4" customHeight="1" x14ac:dyDescent="0.3">
      <c r="A911" s="372"/>
      <c r="B911" s="372"/>
      <c r="C911" s="372"/>
      <c r="D911" s="372"/>
      <c r="E911" s="372"/>
      <c r="F911" s="372"/>
      <c r="G911" s="372"/>
      <c r="H911" s="372"/>
      <c r="I911" s="372"/>
      <c r="J911" s="372"/>
      <c r="K911" s="372"/>
      <c r="L911" s="372"/>
      <c r="M911" s="372"/>
      <c r="N911" s="372"/>
      <c r="O911" s="196"/>
    </row>
    <row r="912" spans="1:15" ht="14.4" customHeight="1" x14ac:dyDescent="0.3">
      <c r="A912" s="372"/>
      <c r="B912" s="372"/>
      <c r="C912" s="372"/>
      <c r="D912" s="372"/>
      <c r="E912" s="372"/>
      <c r="F912" s="372"/>
      <c r="G912" s="372"/>
      <c r="H912" s="372"/>
      <c r="I912" s="372"/>
      <c r="J912" s="372"/>
      <c r="K912" s="372"/>
      <c r="L912" s="372"/>
      <c r="M912" s="372"/>
      <c r="N912" s="372"/>
      <c r="O912" s="196"/>
    </row>
    <row r="913" spans="1:15" ht="14.4" customHeight="1" x14ac:dyDescent="0.3">
      <c r="A913" s="372"/>
      <c r="B913" s="372"/>
      <c r="C913" s="372"/>
      <c r="D913" s="372"/>
      <c r="E913" s="372"/>
      <c r="F913" s="372"/>
      <c r="G913" s="372"/>
      <c r="H913" s="372"/>
      <c r="I913" s="372"/>
      <c r="J913" s="372"/>
      <c r="K913" s="372"/>
      <c r="L913" s="372"/>
      <c r="M913" s="372"/>
      <c r="N913" s="372"/>
      <c r="O913" s="196"/>
    </row>
    <row r="914" spans="1:15" ht="14.4" customHeight="1" x14ac:dyDescent="0.3">
      <c r="A914" s="372"/>
      <c r="B914" s="372"/>
      <c r="C914" s="372"/>
      <c r="D914" s="372"/>
      <c r="E914" s="372"/>
      <c r="F914" s="372"/>
      <c r="G914" s="372"/>
      <c r="H914" s="372"/>
      <c r="I914" s="372"/>
      <c r="J914" s="372"/>
      <c r="K914" s="372"/>
      <c r="L914" s="372"/>
      <c r="M914" s="372"/>
      <c r="N914" s="372"/>
      <c r="O914" s="196"/>
    </row>
    <row r="915" spans="1:15" ht="14.4" customHeight="1" x14ac:dyDescent="0.3">
      <c r="A915" s="372"/>
      <c r="B915" s="372"/>
      <c r="C915" s="372"/>
      <c r="D915" s="372"/>
      <c r="E915" s="372"/>
      <c r="F915" s="372"/>
      <c r="G915" s="372"/>
      <c r="H915" s="372"/>
      <c r="I915" s="372"/>
      <c r="J915" s="372"/>
      <c r="K915" s="372"/>
      <c r="L915" s="372"/>
      <c r="M915" s="372"/>
      <c r="N915" s="372"/>
      <c r="O915" s="196"/>
    </row>
    <row r="916" spans="1:15" ht="14.4" customHeight="1" x14ac:dyDescent="0.3">
      <c r="A916" s="372"/>
      <c r="B916" s="372"/>
      <c r="C916" s="372"/>
      <c r="D916" s="372"/>
      <c r="E916" s="372"/>
      <c r="F916" s="372"/>
      <c r="G916" s="372"/>
      <c r="H916" s="372"/>
      <c r="I916" s="372"/>
      <c r="J916" s="372"/>
      <c r="K916" s="372"/>
      <c r="L916" s="372"/>
      <c r="M916" s="372"/>
      <c r="N916" s="372"/>
      <c r="O916" s="196"/>
    </row>
    <row r="917" spans="1:15" ht="14.4" customHeight="1" x14ac:dyDescent="0.3">
      <c r="A917" s="372"/>
      <c r="B917" s="372"/>
      <c r="C917" s="372"/>
      <c r="D917" s="372"/>
      <c r="E917" s="372"/>
      <c r="F917" s="372"/>
      <c r="G917" s="372"/>
      <c r="H917" s="372"/>
      <c r="I917" s="372"/>
      <c r="J917" s="372"/>
      <c r="K917" s="372"/>
      <c r="L917" s="372"/>
      <c r="M917" s="372"/>
      <c r="N917" s="372"/>
      <c r="O917" s="196"/>
    </row>
    <row r="918" spans="1:15" ht="14.4" customHeight="1" x14ac:dyDescent="0.3">
      <c r="A918" s="372"/>
      <c r="B918" s="372"/>
      <c r="C918" s="372"/>
      <c r="D918" s="372"/>
      <c r="E918" s="372"/>
      <c r="F918" s="372"/>
      <c r="G918" s="372"/>
      <c r="H918" s="372"/>
      <c r="I918" s="372"/>
      <c r="J918" s="372"/>
      <c r="K918" s="372"/>
      <c r="L918" s="372"/>
      <c r="M918" s="372"/>
      <c r="N918" s="372"/>
      <c r="O918" s="196"/>
    </row>
    <row r="919" spans="1:15" ht="14.4" customHeight="1" x14ac:dyDescent="0.3">
      <c r="A919" s="372"/>
      <c r="B919" s="372"/>
      <c r="C919" s="372"/>
      <c r="D919" s="372"/>
      <c r="E919" s="372"/>
      <c r="F919" s="372"/>
      <c r="G919" s="372"/>
      <c r="H919" s="372"/>
      <c r="I919" s="372"/>
      <c r="J919" s="372"/>
      <c r="K919" s="372"/>
      <c r="L919" s="372"/>
      <c r="M919" s="372"/>
      <c r="N919" s="372"/>
      <c r="O919" s="196"/>
    </row>
    <row r="920" spans="1:15" ht="14.4" customHeight="1" x14ac:dyDescent="0.3">
      <c r="A920" s="372"/>
      <c r="B920" s="372"/>
      <c r="C920" s="372"/>
      <c r="D920" s="372"/>
      <c r="E920" s="372"/>
      <c r="F920" s="372"/>
      <c r="G920" s="372"/>
      <c r="H920" s="372"/>
      <c r="I920" s="372"/>
      <c r="J920" s="372"/>
      <c r="K920" s="372"/>
      <c r="L920" s="372"/>
      <c r="M920" s="372"/>
      <c r="N920" s="372"/>
      <c r="O920" s="196"/>
    </row>
    <row r="921" spans="1:15" ht="14.4" customHeight="1" x14ac:dyDescent="0.3">
      <c r="A921" s="372"/>
      <c r="B921" s="372"/>
      <c r="C921" s="372"/>
      <c r="D921" s="372"/>
      <c r="E921" s="372"/>
      <c r="F921" s="372"/>
      <c r="G921" s="372"/>
      <c r="H921" s="372"/>
      <c r="I921" s="372"/>
      <c r="J921" s="372"/>
      <c r="K921" s="372"/>
      <c r="L921" s="372"/>
      <c r="M921" s="372"/>
      <c r="N921" s="372"/>
      <c r="O921" s="196"/>
    </row>
    <row r="922" spans="1:15" ht="14.4" customHeight="1" x14ac:dyDescent="0.3">
      <c r="A922" s="473"/>
      <c r="B922" s="474"/>
      <c r="C922" s="343"/>
      <c r="D922" s="362"/>
      <c r="E922" s="475"/>
      <c r="F922" s="343"/>
      <c r="G922" s="343"/>
      <c r="H922" s="343"/>
      <c r="I922" s="343"/>
      <c r="J922" s="343"/>
      <c r="K922" s="343"/>
      <c r="L922" s="378"/>
      <c r="M922" s="343"/>
      <c r="N922" s="476"/>
      <c r="O922" s="196"/>
    </row>
    <row r="923" spans="1:15" ht="14.4" customHeight="1" x14ac:dyDescent="0.3">
      <c r="A923" s="473"/>
      <c r="B923" s="372"/>
      <c r="C923" s="343"/>
      <c r="D923" s="362"/>
      <c r="E923" s="343"/>
      <c r="F923" s="343"/>
      <c r="G923" s="343"/>
      <c r="H923" s="343"/>
      <c r="I923" s="343"/>
      <c r="J923" s="343"/>
      <c r="K923" s="343"/>
      <c r="L923" s="343"/>
      <c r="M923" s="343"/>
      <c r="N923" s="476"/>
      <c r="O923" s="196"/>
    </row>
    <row r="924" spans="1:15" ht="14.4" customHeight="1" x14ac:dyDescent="0.3">
      <c r="A924" s="473"/>
      <c r="B924" s="372"/>
      <c r="C924" s="343"/>
      <c r="D924" s="362"/>
      <c r="E924" s="343"/>
      <c r="F924" s="343"/>
      <c r="G924" s="343"/>
      <c r="H924" s="343"/>
      <c r="I924" s="343"/>
      <c r="J924" s="343"/>
      <c r="K924" s="343"/>
      <c r="L924" s="343"/>
      <c r="M924" s="343"/>
      <c r="N924" s="476"/>
      <c r="O924" s="196"/>
    </row>
    <row r="925" spans="1:15" ht="14.4" customHeight="1" x14ac:dyDescent="0.3">
      <c r="A925" s="473"/>
      <c r="B925" s="372"/>
      <c r="C925" s="343"/>
      <c r="D925" s="362"/>
      <c r="E925" s="343"/>
      <c r="F925" s="343"/>
      <c r="G925" s="343"/>
      <c r="H925" s="343"/>
      <c r="I925" s="343"/>
      <c r="J925" s="343"/>
      <c r="K925" s="343"/>
      <c r="L925" s="343"/>
      <c r="M925" s="343"/>
      <c r="N925" s="476"/>
      <c r="O925" s="196"/>
    </row>
    <row r="926" spans="1:15" ht="14.4" customHeight="1" x14ac:dyDescent="0.3">
      <c r="A926" s="473"/>
      <c r="B926" s="372"/>
      <c r="C926" s="343"/>
      <c r="D926" s="362"/>
      <c r="E926" s="343"/>
      <c r="F926" s="343"/>
      <c r="G926" s="343"/>
      <c r="H926" s="343"/>
      <c r="I926" s="343"/>
      <c r="J926" s="343"/>
      <c r="K926" s="343"/>
      <c r="L926" s="343"/>
      <c r="M926" s="343"/>
      <c r="N926" s="476"/>
      <c r="O926" s="196"/>
    </row>
    <row r="927" spans="1:15" ht="14.4" customHeight="1" x14ac:dyDescent="0.3">
      <c r="A927" s="473"/>
      <c r="B927" s="372"/>
      <c r="C927" s="343"/>
      <c r="D927" s="362"/>
      <c r="E927" s="343"/>
      <c r="F927" s="343"/>
      <c r="G927" s="343"/>
      <c r="H927" s="343"/>
      <c r="I927" s="343"/>
      <c r="J927" s="343"/>
      <c r="K927" s="343"/>
      <c r="L927" s="343"/>
      <c r="M927" s="343"/>
      <c r="N927" s="476"/>
      <c r="O927" s="196"/>
    </row>
    <row r="928" spans="1:15" ht="14.4" customHeight="1" x14ac:dyDescent="0.3">
      <c r="A928" s="473"/>
      <c r="B928" s="372"/>
      <c r="C928" s="343"/>
      <c r="D928" s="362"/>
      <c r="E928" s="343"/>
      <c r="F928" s="343"/>
      <c r="G928" s="343"/>
      <c r="H928" s="343"/>
      <c r="I928" s="343"/>
      <c r="J928" s="343"/>
      <c r="K928" s="343"/>
      <c r="L928" s="343"/>
      <c r="M928" s="343"/>
      <c r="N928" s="476"/>
      <c r="O928" s="196"/>
    </row>
    <row r="929" spans="1:15" ht="14.4" customHeight="1" x14ac:dyDescent="0.3">
      <c r="A929" s="473"/>
      <c r="B929" s="372"/>
      <c r="C929" s="343"/>
      <c r="D929" s="362"/>
      <c r="E929" s="343"/>
      <c r="F929" s="343"/>
      <c r="G929" s="343"/>
      <c r="H929" s="343"/>
      <c r="I929" s="343"/>
      <c r="J929" s="343"/>
      <c r="K929" s="343"/>
      <c r="L929" s="343"/>
      <c r="M929" s="343"/>
      <c r="N929" s="476"/>
      <c r="O929" s="196"/>
    </row>
    <row r="930" spans="1:15" ht="14.4" customHeight="1" x14ac:dyDescent="0.3">
      <c r="A930" s="477"/>
      <c r="B930" s="478"/>
      <c r="C930" s="343"/>
      <c r="D930" s="362"/>
      <c r="E930" s="343"/>
      <c r="F930" s="343"/>
      <c r="G930" s="343"/>
      <c r="H930" s="343"/>
      <c r="I930" s="343"/>
      <c r="J930" s="343"/>
      <c r="K930" s="343"/>
      <c r="L930" s="343"/>
      <c r="M930" s="343"/>
      <c r="N930" s="476"/>
      <c r="O930" s="196"/>
    </row>
    <row r="931" spans="1:15" ht="14.4" customHeight="1" x14ac:dyDescent="0.3">
      <c r="A931" s="473"/>
      <c r="B931" s="474"/>
      <c r="C931" s="343"/>
      <c r="D931" s="362"/>
      <c r="E931" s="377"/>
      <c r="F931" s="343"/>
      <c r="G931" s="343"/>
      <c r="H931" s="343"/>
      <c r="I931" s="343"/>
      <c r="J931" s="343"/>
      <c r="K931" s="343"/>
      <c r="L931" s="378"/>
      <c r="M931" s="343"/>
      <c r="N931" s="476"/>
      <c r="O931" s="196"/>
    </row>
    <row r="932" spans="1:15" ht="15" customHeight="1" x14ac:dyDescent="0.3">
      <c r="A932" s="473"/>
      <c r="B932" s="372"/>
      <c r="C932" s="343"/>
      <c r="D932" s="479"/>
      <c r="E932" s="343"/>
      <c r="F932" s="343"/>
      <c r="G932" s="343"/>
      <c r="H932" s="343"/>
      <c r="I932" s="343"/>
      <c r="J932" s="343"/>
      <c r="K932" s="343"/>
      <c r="L932" s="343"/>
      <c r="M932" s="343"/>
      <c r="N932" s="476"/>
      <c r="O932" s="196"/>
    </row>
    <row r="933" spans="1:15" ht="15" customHeight="1" x14ac:dyDescent="0.3">
      <c r="A933" s="473"/>
      <c r="B933" s="372"/>
      <c r="C933" s="343"/>
      <c r="D933" s="479"/>
      <c r="E933" s="343"/>
      <c r="F933" s="343"/>
      <c r="G933" s="343"/>
      <c r="H933" s="343"/>
      <c r="I933" s="343"/>
      <c r="J933" s="343"/>
      <c r="K933" s="343"/>
      <c r="L933" s="343"/>
      <c r="M933" s="343"/>
      <c r="N933" s="476"/>
      <c r="O933" s="196"/>
    </row>
    <row r="934" spans="1:15" ht="15" customHeight="1" x14ac:dyDescent="0.3">
      <c r="A934" s="473"/>
      <c r="B934" s="372"/>
      <c r="C934" s="343"/>
      <c r="D934" s="479"/>
      <c r="E934" s="343"/>
      <c r="F934" s="343"/>
      <c r="G934" s="343"/>
      <c r="H934" s="343"/>
      <c r="I934" s="343"/>
      <c r="J934" s="343"/>
      <c r="K934" s="343"/>
      <c r="L934" s="343"/>
      <c r="M934" s="343"/>
      <c r="N934" s="476"/>
      <c r="O934" s="196"/>
    </row>
    <row r="935" spans="1:15" ht="15" customHeight="1" x14ac:dyDescent="0.3">
      <c r="A935" s="473"/>
      <c r="B935" s="372"/>
      <c r="C935" s="343"/>
      <c r="D935" s="479"/>
      <c r="E935" s="343"/>
      <c r="F935" s="343"/>
      <c r="G935" s="343"/>
      <c r="H935" s="343"/>
      <c r="I935" s="343"/>
      <c r="J935" s="343"/>
      <c r="K935" s="343"/>
      <c r="L935" s="343"/>
      <c r="M935" s="343"/>
      <c r="N935" s="476"/>
      <c r="O935" s="196"/>
    </row>
    <row r="936" spans="1:15" ht="15" customHeight="1" x14ac:dyDescent="0.3">
      <c r="A936" s="473"/>
      <c r="B936" s="372"/>
      <c r="C936" s="343"/>
      <c r="D936" s="479"/>
      <c r="E936" s="343"/>
      <c r="F936" s="343"/>
      <c r="G936" s="343"/>
      <c r="H936" s="343"/>
      <c r="I936" s="343"/>
      <c r="J936" s="343"/>
      <c r="K936" s="343"/>
      <c r="L936" s="343"/>
      <c r="M936" s="343"/>
      <c r="N936" s="476"/>
      <c r="O936" s="196"/>
    </row>
    <row r="937" spans="1:15" ht="15" customHeight="1" x14ac:dyDescent="0.3">
      <c r="A937" s="473"/>
      <c r="B937" s="372"/>
      <c r="C937" s="343"/>
      <c r="D937" s="479"/>
      <c r="E937" s="343"/>
      <c r="F937" s="343"/>
      <c r="G937" s="343"/>
      <c r="H937" s="343"/>
      <c r="I937" s="343"/>
      <c r="J937" s="343"/>
      <c r="K937" s="343"/>
      <c r="L937" s="343"/>
      <c r="M937" s="343"/>
      <c r="N937" s="476"/>
      <c r="O937" s="196"/>
    </row>
    <row r="938" spans="1:15" ht="15" customHeight="1" x14ac:dyDescent="0.3">
      <c r="A938" s="473"/>
      <c r="B938" s="372"/>
      <c r="C938" s="343"/>
      <c r="D938" s="479"/>
      <c r="E938" s="343"/>
      <c r="F938" s="343"/>
      <c r="G938" s="343"/>
      <c r="H938" s="343"/>
      <c r="I938" s="343"/>
      <c r="J938" s="343"/>
      <c r="K938" s="343"/>
      <c r="L938" s="343"/>
      <c r="M938" s="343"/>
      <c r="N938" s="476"/>
      <c r="O938" s="196"/>
    </row>
    <row r="939" spans="1:15" ht="14.4" customHeight="1" x14ac:dyDescent="0.3">
      <c r="A939" s="477"/>
      <c r="B939" s="480"/>
      <c r="C939" s="343"/>
      <c r="D939" s="362"/>
      <c r="E939" s="343"/>
      <c r="F939" s="343"/>
      <c r="G939" s="343"/>
      <c r="H939" s="343"/>
      <c r="I939" s="343"/>
      <c r="J939" s="343"/>
      <c r="K939" s="343"/>
      <c r="L939" s="343"/>
      <c r="M939" s="343"/>
      <c r="N939" s="476"/>
      <c r="O939" s="196"/>
    </row>
    <row r="940" spans="1:15" ht="25.5" customHeight="1" x14ac:dyDescent="0.3">
      <c r="A940" s="372"/>
      <c r="B940" s="372"/>
      <c r="C940" s="372"/>
      <c r="D940" s="372"/>
      <c r="E940" s="372"/>
      <c r="F940" s="372"/>
      <c r="G940" s="372"/>
      <c r="H940" s="372"/>
      <c r="I940" s="372"/>
      <c r="J940" s="372"/>
      <c r="K940" s="372"/>
      <c r="L940" s="372"/>
      <c r="M940" s="372"/>
      <c r="N940" s="372"/>
      <c r="O940" s="196"/>
    </row>
    <row r="941" spans="1:15" ht="14.4" customHeight="1" x14ac:dyDescent="0.3">
      <c r="A941" s="372"/>
      <c r="B941" s="372"/>
      <c r="C941" s="372"/>
      <c r="D941" s="372"/>
      <c r="E941" s="372"/>
      <c r="F941" s="372"/>
      <c r="G941" s="372"/>
      <c r="H941" s="372"/>
      <c r="I941" s="372"/>
      <c r="J941" s="372"/>
      <c r="K941" s="372"/>
      <c r="L941" s="372"/>
      <c r="M941" s="372"/>
      <c r="N941" s="372"/>
      <c r="O941" s="196"/>
    </row>
    <row r="942" spans="1:15" ht="14.4" customHeight="1" x14ac:dyDescent="0.3">
      <c r="A942" s="372"/>
      <c r="B942" s="372"/>
      <c r="C942" s="372"/>
      <c r="D942" s="372"/>
      <c r="E942" s="372"/>
      <c r="F942" s="372"/>
      <c r="G942" s="372"/>
      <c r="H942" s="372"/>
      <c r="I942" s="372"/>
      <c r="J942" s="372"/>
      <c r="K942" s="372"/>
      <c r="L942" s="372"/>
      <c r="M942" s="372"/>
      <c r="N942" s="372"/>
      <c r="O942" s="196"/>
    </row>
    <row r="943" spans="1:15" ht="14.4" customHeight="1" x14ac:dyDescent="0.3">
      <c r="A943" s="372"/>
      <c r="B943" s="372"/>
      <c r="C943" s="372"/>
      <c r="D943" s="372"/>
      <c r="E943" s="372"/>
      <c r="F943" s="372"/>
      <c r="G943" s="372"/>
      <c r="H943" s="372"/>
      <c r="I943" s="372"/>
      <c r="J943" s="372"/>
      <c r="K943" s="372"/>
      <c r="L943" s="372"/>
      <c r="M943" s="372"/>
      <c r="N943" s="372"/>
      <c r="O943" s="196"/>
    </row>
    <row r="944" spans="1:15" ht="14.4" customHeight="1" x14ac:dyDescent="0.3">
      <c r="A944" s="372"/>
      <c r="B944" s="372"/>
      <c r="C944" s="372"/>
      <c r="D944" s="372"/>
      <c r="E944" s="372"/>
      <c r="F944" s="372"/>
      <c r="G944" s="372"/>
      <c r="H944" s="372"/>
      <c r="I944" s="372"/>
      <c r="J944" s="372"/>
      <c r="K944" s="372"/>
      <c r="L944" s="372"/>
      <c r="M944" s="372"/>
      <c r="N944" s="372"/>
      <c r="O944" s="196"/>
    </row>
    <row r="945" spans="1:15" ht="14.4" customHeight="1" x14ac:dyDescent="0.3">
      <c r="A945" s="372"/>
      <c r="B945" s="372"/>
      <c r="C945" s="372"/>
      <c r="D945" s="372"/>
      <c r="E945" s="372"/>
      <c r="F945" s="372"/>
      <c r="G945" s="372"/>
      <c r="H945" s="372"/>
      <c r="I945" s="372"/>
      <c r="J945" s="372"/>
      <c r="K945" s="372"/>
      <c r="L945" s="372"/>
      <c r="M945" s="372"/>
      <c r="N945" s="372"/>
      <c r="O945" s="196"/>
    </row>
    <row r="946" spans="1:15" ht="14.4" customHeight="1" x14ac:dyDescent="0.3">
      <c r="A946" s="372"/>
      <c r="B946" s="372"/>
      <c r="C946" s="372"/>
      <c r="D946" s="372"/>
      <c r="E946" s="372"/>
      <c r="F946" s="372"/>
      <c r="G946" s="372"/>
      <c r="H946" s="372"/>
      <c r="I946" s="372"/>
      <c r="J946" s="372"/>
      <c r="K946" s="372"/>
      <c r="L946" s="372"/>
      <c r="M946" s="372"/>
      <c r="N946" s="372"/>
      <c r="O946" s="196"/>
    </row>
    <row r="947" spans="1:15" ht="14.4" customHeight="1" x14ac:dyDescent="0.3">
      <c r="A947" s="372"/>
      <c r="B947" s="372"/>
      <c r="C947" s="372"/>
      <c r="D947" s="372"/>
      <c r="E947" s="372"/>
      <c r="F947" s="372"/>
      <c r="G947" s="372"/>
      <c r="H947" s="372"/>
      <c r="I947" s="372"/>
      <c r="J947" s="372"/>
      <c r="K947" s="372"/>
      <c r="L947" s="372"/>
      <c r="M947" s="372"/>
      <c r="N947" s="372"/>
      <c r="O947" s="196"/>
    </row>
    <row r="948" spans="1:15" ht="14.4" customHeight="1" x14ac:dyDescent="0.3">
      <c r="A948" s="372"/>
      <c r="B948" s="372"/>
      <c r="C948" s="372"/>
      <c r="D948" s="372"/>
      <c r="E948" s="372"/>
      <c r="F948" s="372"/>
      <c r="G948" s="372"/>
      <c r="H948" s="372"/>
      <c r="I948" s="372"/>
      <c r="J948" s="372"/>
      <c r="K948" s="372"/>
      <c r="L948" s="372"/>
      <c r="M948" s="372"/>
      <c r="N948" s="372"/>
      <c r="O948" s="196"/>
    </row>
    <row r="949" spans="1:15" ht="26.25" customHeight="1" x14ac:dyDescent="0.3">
      <c r="A949" s="473"/>
      <c r="B949" s="474"/>
      <c r="C949" s="343"/>
      <c r="D949" s="362"/>
      <c r="E949" s="377"/>
      <c r="F949" s="343"/>
      <c r="G949" s="343"/>
      <c r="H949" s="343"/>
      <c r="I949" s="343"/>
      <c r="J949" s="343"/>
      <c r="K949" s="343"/>
      <c r="L949" s="378"/>
      <c r="M949" s="343"/>
      <c r="N949" s="381"/>
      <c r="O949" s="196"/>
    </row>
    <row r="950" spans="1:15" ht="14.4" customHeight="1" x14ac:dyDescent="0.3">
      <c r="A950" s="473"/>
      <c r="B950" s="372"/>
      <c r="C950" s="343"/>
      <c r="D950" s="362"/>
      <c r="E950" s="343"/>
      <c r="F950" s="343"/>
      <c r="G950" s="343"/>
      <c r="H950" s="343"/>
      <c r="I950" s="343"/>
      <c r="J950" s="343"/>
      <c r="K950" s="343"/>
      <c r="L950" s="343"/>
      <c r="M950" s="343"/>
      <c r="N950" s="381"/>
      <c r="O950" s="196"/>
    </row>
    <row r="951" spans="1:15" ht="14.4" customHeight="1" x14ac:dyDescent="0.3">
      <c r="A951" s="473"/>
      <c r="B951" s="372"/>
      <c r="C951" s="343"/>
      <c r="D951" s="362"/>
      <c r="E951" s="343"/>
      <c r="F951" s="343"/>
      <c r="G951" s="343"/>
      <c r="H951" s="343"/>
      <c r="I951" s="343"/>
      <c r="J951" s="343"/>
      <c r="K951" s="343"/>
      <c r="L951" s="343"/>
      <c r="M951" s="343"/>
      <c r="N951" s="381"/>
      <c r="O951" s="196"/>
    </row>
    <row r="952" spans="1:15" ht="14.4" customHeight="1" x14ac:dyDescent="0.3">
      <c r="A952" s="473"/>
      <c r="B952" s="372"/>
      <c r="C952" s="343"/>
      <c r="D952" s="362"/>
      <c r="E952" s="343"/>
      <c r="F952" s="343"/>
      <c r="G952" s="343"/>
      <c r="H952" s="343"/>
      <c r="I952" s="343"/>
      <c r="J952" s="343"/>
      <c r="K952" s="343"/>
      <c r="L952" s="343"/>
      <c r="M952" s="343"/>
      <c r="N952" s="381"/>
      <c r="O952" s="196"/>
    </row>
    <row r="953" spans="1:15" ht="14.4" customHeight="1" x14ac:dyDescent="0.3">
      <c r="A953" s="473"/>
      <c r="B953" s="372"/>
      <c r="C953" s="343"/>
      <c r="D953" s="362"/>
      <c r="E953" s="343"/>
      <c r="F953" s="343"/>
      <c r="G953" s="343"/>
      <c r="H953" s="343"/>
      <c r="I953" s="343"/>
      <c r="J953" s="343"/>
      <c r="K953" s="343"/>
      <c r="L953" s="343"/>
      <c r="M953" s="343"/>
      <c r="N953" s="381"/>
      <c r="O953" s="196"/>
    </row>
    <row r="954" spans="1:15" ht="14.4" customHeight="1" x14ac:dyDescent="0.3">
      <c r="A954" s="473"/>
      <c r="B954" s="372"/>
      <c r="C954" s="343"/>
      <c r="D954" s="362"/>
      <c r="E954" s="343"/>
      <c r="F954" s="343"/>
      <c r="G954" s="343"/>
      <c r="H954" s="343"/>
      <c r="I954" s="343"/>
      <c r="J954" s="343"/>
      <c r="K954" s="343"/>
      <c r="L954" s="343"/>
      <c r="M954" s="343"/>
      <c r="N954" s="381"/>
      <c r="O954" s="196"/>
    </row>
    <row r="955" spans="1:15" ht="14.4" customHeight="1" x14ac:dyDescent="0.3">
      <c r="A955" s="473"/>
      <c r="B955" s="372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81"/>
      <c r="O955" s="196"/>
    </row>
    <row r="956" spans="1:15" ht="14.4" customHeight="1" x14ac:dyDescent="0.3">
      <c r="A956" s="481"/>
      <c r="B956" s="372"/>
      <c r="C956" s="343"/>
      <c r="D956" s="362"/>
      <c r="E956" s="343"/>
      <c r="F956" s="343"/>
      <c r="G956" s="343"/>
      <c r="H956" s="343"/>
      <c r="I956" s="343"/>
      <c r="J956" s="343"/>
      <c r="K956" s="343"/>
      <c r="L956" s="343"/>
      <c r="M956" s="343"/>
      <c r="N956" s="381"/>
      <c r="O956" s="196"/>
    </row>
    <row r="957" spans="1:15" ht="11.25" customHeight="1" x14ac:dyDescent="0.3">
      <c r="A957" s="482"/>
      <c r="B957" s="343"/>
      <c r="C957" s="343"/>
      <c r="D957" s="362"/>
      <c r="E957" s="343"/>
      <c r="F957" s="343"/>
      <c r="G957" s="343"/>
      <c r="H957" s="343"/>
      <c r="I957" s="343"/>
      <c r="J957" s="343"/>
      <c r="K957" s="343"/>
      <c r="L957" s="343"/>
      <c r="M957" s="343"/>
      <c r="N957" s="381"/>
      <c r="O957" s="196"/>
    </row>
    <row r="958" spans="1:15" ht="14.4" customHeight="1" x14ac:dyDescent="0.3">
      <c r="A958" s="473"/>
      <c r="B958" s="474"/>
      <c r="C958" s="343"/>
      <c r="D958" s="362"/>
      <c r="E958" s="377"/>
      <c r="F958" s="377"/>
      <c r="G958" s="377"/>
      <c r="H958" s="377"/>
      <c r="I958" s="483"/>
      <c r="J958" s="372"/>
      <c r="K958" s="372"/>
      <c r="L958" s="378"/>
      <c r="M958" s="343"/>
      <c r="N958" s="476"/>
      <c r="O958" s="196"/>
    </row>
    <row r="959" spans="1:15" ht="14.4" customHeight="1" x14ac:dyDescent="0.3">
      <c r="A959" s="473"/>
      <c r="B959" s="372"/>
      <c r="C959" s="343"/>
      <c r="D959" s="479"/>
      <c r="E959" s="343"/>
      <c r="F959" s="343"/>
      <c r="G959" s="343"/>
      <c r="H959" s="343"/>
      <c r="I959" s="343"/>
      <c r="J959" s="343"/>
      <c r="K959" s="343"/>
      <c r="L959" s="343"/>
      <c r="M959" s="343"/>
      <c r="N959" s="476"/>
      <c r="O959" s="196"/>
    </row>
    <row r="960" spans="1:15" ht="14.4" customHeight="1" x14ac:dyDescent="0.3">
      <c r="A960" s="473"/>
      <c r="B960" s="372"/>
      <c r="C960" s="343"/>
      <c r="D960" s="479"/>
      <c r="E960" s="343"/>
      <c r="F960" s="343"/>
      <c r="G960" s="343"/>
      <c r="H960" s="343"/>
      <c r="I960" s="343"/>
      <c r="J960" s="343"/>
      <c r="K960" s="343"/>
      <c r="L960" s="343"/>
      <c r="M960" s="343"/>
      <c r="N960" s="476"/>
      <c r="O960" s="196"/>
    </row>
    <row r="961" spans="1:15" ht="14.4" customHeight="1" x14ac:dyDescent="0.3">
      <c r="A961" s="473"/>
      <c r="B961" s="372"/>
      <c r="C961" s="343"/>
      <c r="D961" s="479"/>
      <c r="E961" s="343"/>
      <c r="F961" s="343"/>
      <c r="G961" s="343"/>
      <c r="H961" s="343"/>
      <c r="I961" s="343"/>
      <c r="J961" s="343"/>
      <c r="K961" s="343"/>
      <c r="L961" s="343"/>
      <c r="M961" s="343"/>
      <c r="N961" s="476"/>
      <c r="O961" s="196"/>
    </row>
    <row r="962" spans="1:15" ht="14.4" customHeight="1" x14ac:dyDescent="0.3">
      <c r="A962" s="473"/>
      <c r="B962" s="372"/>
      <c r="C962" s="343"/>
      <c r="D962" s="479"/>
      <c r="E962" s="343"/>
      <c r="F962" s="343"/>
      <c r="G962" s="343"/>
      <c r="H962" s="343"/>
      <c r="I962" s="343"/>
      <c r="J962" s="343"/>
      <c r="K962" s="343"/>
      <c r="L962" s="343"/>
      <c r="M962" s="343"/>
      <c r="N962" s="476"/>
      <c r="O962" s="196"/>
    </row>
    <row r="963" spans="1:15" ht="14.4" customHeight="1" x14ac:dyDescent="0.3">
      <c r="A963" s="473"/>
      <c r="B963" s="372"/>
      <c r="C963" s="343"/>
      <c r="D963" s="479"/>
      <c r="E963" s="343"/>
      <c r="F963" s="343"/>
      <c r="G963" s="343"/>
      <c r="H963" s="343"/>
      <c r="I963" s="343"/>
      <c r="J963" s="343"/>
      <c r="K963" s="343"/>
      <c r="L963" s="343"/>
      <c r="M963" s="343"/>
      <c r="N963" s="476"/>
      <c r="O963" s="196"/>
    </row>
    <row r="964" spans="1:15" ht="14.4" customHeight="1" x14ac:dyDescent="0.3">
      <c r="A964" s="473"/>
      <c r="B964" s="372"/>
      <c r="C964" s="343"/>
      <c r="D964" s="479"/>
      <c r="E964" s="343"/>
      <c r="F964" s="343"/>
      <c r="G964" s="343"/>
      <c r="H964" s="343"/>
      <c r="I964" s="343"/>
      <c r="J964" s="343"/>
      <c r="K964" s="343"/>
      <c r="L964" s="343"/>
      <c r="M964" s="343"/>
      <c r="N964" s="476"/>
      <c r="O964" s="196"/>
    </row>
    <row r="965" spans="1:15" ht="14.4" customHeight="1" x14ac:dyDescent="0.3">
      <c r="A965" s="473"/>
      <c r="B965" s="372"/>
      <c r="C965" s="343"/>
      <c r="D965" s="479"/>
      <c r="E965" s="343"/>
      <c r="F965" s="343"/>
      <c r="G965" s="343"/>
      <c r="H965" s="343"/>
      <c r="I965" s="343"/>
      <c r="J965" s="343"/>
      <c r="K965" s="343"/>
      <c r="L965" s="343"/>
      <c r="M965" s="343"/>
      <c r="N965" s="476"/>
      <c r="O965" s="196"/>
    </row>
    <row r="966" spans="1:15" ht="14.4" customHeight="1" x14ac:dyDescent="0.3">
      <c r="A966" s="473"/>
      <c r="B966" s="372"/>
      <c r="C966" s="343"/>
      <c r="D966" s="479"/>
      <c r="E966" s="343"/>
      <c r="F966" s="343"/>
      <c r="G966" s="343"/>
      <c r="H966" s="343"/>
      <c r="I966" s="343"/>
      <c r="J966" s="343"/>
      <c r="K966" s="343"/>
      <c r="L966" s="343"/>
      <c r="M966" s="343"/>
      <c r="N966" s="476"/>
      <c r="O966" s="196"/>
    </row>
    <row r="967" spans="1:15" ht="14.4" customHeight="1" x14ac:dyDescent="0.3">
      <c r="A967" s="372"/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2"/>
      <c r="N967" s="372"/>
      <c r="O967" s="196"/>
    </row>
    <row r="968" spans="1:15" ht="14.4" customHeight="1" x14ac:dyDescent="0.3">
      <c r="A968" s="372"/>
      <c r="B968" s="372"/>
      <c r="C968" s="372"/>
      <c r="D968" s="372"/>
      <c r="E968" s="372"/>
      <c r="F968" s="372"/>
      <c r="G968" s="372"/>
      <c r="H968" s="372"/>
      <c r="I968" s="372"/>
      <c r="J968" s="372"/>
      <c r="K968" s="372"/>
      <c r="L968" s="372"/>
      <c r="M968" s="372"/>
      <c r="N968" s="372"/>
      <c r="O968" s="196"/>
    </row>
    <row r="969" spans="1:15" ht="14.4" customHeight="1" x14ac:dyDescent="0.3">
      <c r="A969" s="372"/>
      <c r="B969" s="372"/>
      <c r="C969" s="372"/>
      <c r="D969" s="372"/>
      <c r="E969" s="372"/>
      <c r="F969" s="372"/>
      <c r="G969" s="372"/>
      <c r="H969" s="372"/>
      <c r="I969" s="372"/>
      <c r="J969" s="372"/>
      <c r="K969" s="372"/>
      <c r="L969" s="372"/>
      <c r="M969" s="372"/>
      <c r="N969" s="372"/>
      <c r="O969" s="196"/>
    </row>
    <row r="970" spans="1:15" ht="14.4" customHeight="1" x14ac:dyDescent="0.3">
      <c r="A970" s="372"/>
      <c r="B970" s="372"/>
      <c r="C970" s="372"/>
      <c r="D970" s="372"/>
      <c r="E970" s="372"/>
      <c r="F970" s="372"/>
      <c r="G970" s="372"/>
      <c r="H970" s="372"/>
      <c r="I970" s="372"/>
      <c r="J970" s="372"/>
      <c r="K970" s="372"/>
      <c r="L970" s="372"/>
      <c r="M970" s="372"/>
      <c r="N970" s="372"/>
      <c r="O970" s="196"/>
    </row>
    <row r="971" spans="1:15" ht="14.4" customHeight="1" x14ac:dyDescent="0.3">
      <c r="A971" s="372"/>
      <c r="B971" s="372"/>
      <c r="C971" s="372"/>
      <c r="D971" s="372"/>
      <c r="E971" s="372"/>
      <c r="F971" s="372"/>
      <c r="G971" s="372"/>
      <c r="H971" s="372"/>
      <c r="I971" s="372"/>
      <c r="J971" s="372"/>
      <c r="K971" s="372"/>
      <c r="L971" s="372"/>
      <c r="M971" s="372"/>
      <c r="N971" s="372"/>
      <c r="O971" s="196"/>
    </row>
    <row r="972" spans="1:15" ht="14.4" customHeight="1" x14ac:dyDescent="0.3">
      <c r="A972" s="372"/>
      <c r="B972" s="372"/>
      <c r="C972" s="372"/>
      <c r="D972" s="372"/>
      <c r="E972" s="372"/>
      <c r="F972" s="372"/>
      <c r="G972" s="372"/>
      <c r="H972" s="372"/>
      <c r="I972" s="372"/>
      <c r="J972" s="372"/>
      <c r="K972" s="372"/>
      <c r="L972" s="372"/>
      <c r="M972" s="372"/>
      <c r="N972" s="372"/>
      <c r="O972" s="196"/>
    </row>
    <row r="973" spans="1:15" ht="14.4" customHeight="1" x14ac:dyDescent="0.3">
      <c r="A973" s="372"/>
      <c r="B973" s="372"/>
      <c r="C973" s="372"/>
      <c r="D973" s="372"/>
      <c r="E973" s="372"/>
      <c r="F973" s="372"/>
      <c r="G973" s="372"/>
      <c r="H973" s="372"/>
      <c r="I973" s="372"/>
      <c r="J973" s="372"/>
      <c r="K973" s="372"/>
      <c r="L973" s="372"/>
      <c r="M973" s="372"/>
      <c r="N973" s="372"/>
      <c r="O973" s="196"/>
    </row>
    <row r="974" spans="1:15" ht="14.4" customHeight="1" x14ac:dyDescent="0.3">
      <c r="A974" s="372"/>
      <c r="B974" s="372"/>
      <c r="C974" s="372"/>
      <c r="D974" s="372"/>
      <c r="E974" s="372"/>
      <c r="F974" s="372"/>
      <c r="G974" s="372"/>
      <c r="H974" s="372"/>
      <c r="I974" s="372"/>
      <c r="J974" s="372"/>
      <c r="K974" s="372"/>
      <c r="L974" s="372"/>
      <c r="M974" s="372"/>
      <c r="N974" s="372"/>
      <c r="O974" s="196"/>
    </row>
    <row r="975" spans="1:15" ht="14.4" customHeight="1" x14ac:dyDescent="0.3">
      <c r="A975" s="372"/>
      <c r="B975" s="372"/>
      <c r="C975" s="372"/>
      <c r="D975" s="372"/>
      <c r="E975" s="372"/>
      <c r="F975" s="372"/>
      <c r="G975" s="372"/>
      <c r="H975" s="372"/>
      <c r="I975" s="372"/>
      <c r="J975" s="372"/>
      <c r="K975" s="372"/>
      <c r="L975" s="372"/>
      <c r="M975" s="372"/>
      <c r="N975" s="372"/>
      <c r="O975" s="196"/>
    </row>
    <row r="976" spans="1:15" ht="14.4" customHeight="1" x14ac:dyDescent="0.3">
      <c r="A976" s="372"/>
      <c r="B976" s="372"/>
      <c r="C976" s="372"/>
      <c r="D976" s="372"/>
      <c r="E976" s="372"/>
      <c r="F976" s="372"/>
      <c r="G976" s="372"/>
      <c r="H976" s="372"/>
      <c r="I976" s="372"/>
      <c r="J976" s="372"/>
      <c r="K976" s="372"/>
      <c r="L976" s="372"/>
      <c r="M976" s="372"/>
      <c r="N976" s="372"/>
      <c r="O976" s="196"/>
    </row>
    <row r="977" spans="1:15" ht="14.4" customHeight="1" x14ac:dyDescent="0.3">
      <c r="A977" s="372"/>
      <c r="B977" s="372"/>
      <c r="C977" s="372"/>
      <c r="D977" s="372"/>
      <c r="E977" s="372"/>
      <c r="F977" s="372"/>
      <c r="G977" s="372"/>
      <c r="H977" s="372"/>
      <c r="I977" s="372"/>
      <c r="J977" s="372"/>
      <c r="K977" s="372"/>
      <c r="L977" s="372"/>
      <c r="M977" s="372"/>
      <c r="N977" s="372"/>
      <c r="O977" s="196"/>
    </row>
    <row r="978" spans="1:15" ht="14.4" customHeight="1" x14ac:dyDescent="0.3">
      <c r="A978" s="372"/>
      <c r="B978" s="372"/>
      <c r="C978" s="372"/>
      <c r="D978" s="372"/>
      <c r="E978" s="372"/>
      <c r="F978" s="372"/>
      <c r="G978" s="372"/>
      <c r="H978" s="372"/>
      <c r="I978" s="372"/>
      <c r="J978" s="372"/>
      <c r="K978" s="372"/>
      <c r="L978" s="372"/>
      <c r="M978" s="372"/>
      <c r="N978" s="372"/>
      <c r="O978" s="196"/>
    </row>
    <row r="979" spans="1:15" ht="14.4" customHeight="1" x14ac:dyDescent="0.3">
      <c r="A979" s="372"/>
      <c r="B979" s="372"/>
      <c r="C979" s="372"/>
      <c r="D979" s="372"/>
      <c r="E979" s="372"/>
      <c r="F979" s="372"/>
      <c r="G979" s="372"/>
      <c r="H979" s="372"/>
      <c r="I979" s="372"/>
      <c r="J979" s="372"/>
      <c r="K979" s="372"/>
      <c r="L979" s="372"/>
      <c r="M979" s="372"/>
      <c r="N979" s="372"/>
      <c r="O979" s="196"/>
    </row>
    <row r="980" spans="1:15" ht="14.4" customHeight="1" x14ac:dyDescent="0.3">
      <c r="A980" s="372"/>
      <c r="B980" s="372"/>
      <c r="C980" s="372"/>
      <c r="D980" s="372"/>
      <c r="E980" s="372"/>
      <c r="F980" s="372"/>
      <c r="G980" s="372"/>
      <c r="H980" s="372"/>
      <c r="I980" s="372"/>
      <c r="J980" s="372"/>
      <c r="K980" s="372"/>
      <c r="L980" s="372"/>
      <c r="M980" s="372"/>
      <c r="N980" s="372"/>
      <c r="O980" s="196"/>
    </row>
    <row r="981" spans="1:15" ht="14.4" customHeight="1" x14ac:dyDescent="0.3">
      <c r="A981" s="372"/>
      <c r="B981" s="372"/>
      <c r="C981" s="372"/>
      <c r="D981" s="372"/>
      <c r="E981" s="372"/>
      <c r="F981" s="372"/>
      <c r="G981" s="372"/>
      <c r="H981" s="372"/>
      <c r="I981" s="372"/>
      <c r="J981" s="372"/>
      <c r="K981" s="372"/>
      <c r="L981" s="372"/>
      <c r="M981" s="372"/>
      <c r="N981" s="372"/>
      <c r="O981" s="196"/>
    </row>
    <row r="982" spans="1:15" ht="14.4" customHeight="1" x14ac:dyDescent="0.3">
      <c r="A982" s="372"/>
      <c r="B982" s="372"/>
      <c r="C982" s="372"/>
      <c r="D982" s="372"/>
      <c r="E982" s="372"/>
      <c r="F982" s="372"/>
      <c r="G982" s="372"/>
      <c r="H982" s="372"/>
      <c r="I982" s="372"/>
      <c r="J982" s="372"/>
      <c r="K982" s="372"/>
      <c r="L982" s="372"/>
      <c r="M982" s="372"/>
      <c r="N982" s="372"/>
      <c r="O982" s="196"/>
    </row>
    <row r="983" spans="1:15" ht="14.4" customHeight="1" x14ac:dyDescent="0.3">
      <c r="A983" s="372"/>
      <c r="B983" s="372"/>
      <c r="C983" s="372"/>
      <c r="D983" s="372"/>
      <c r="E983" s="372"/>
      <c r="F983" s="372"/>
      <c r="G983" s="372"/>
      <c r="H983" s="372"/>
      <c r="I983" s="372"/>
      <c r="J983" s="372"/>
      <c r="K983" s="372"/>
      <c r="L983" s="372"/>
      <c r="M983" s="372"/>
      <c r="N983" s="372"/>
      <c r="O983" s="196"/>
    </row>
    <row r="984" spans="1:15" ht="14.4" customHeight="1" x14ac:dyDescent="0.3">
      <c r="A984" s="372"/>
      <c r="B984" s="372"/>
      <c r="C984" s="372"/>
      <c r="D984" s="372"/>
      <c r="E984" s="372"/>
      <c r="F984" s="372"/>
      <c r="G984" s="372"/>
      <c r="H984" s="372"/>
      <c r="I984" s="372"/>
      <c r="J984" s="372"/>
      <c r="K984" s="372"/>
      <c r="L984" s="372"/>
      <c r="M984" s="372"/>
      <c r="N984" s="372"/>
      <c r="O984" s="196"/>
    </row>
    <row r="985" spans="1:15" ht="14.4" customHeight="1" x14ac:dyDescent="0.3">
      <c r="A985" s="473"/>
      <c r="B985" s="474"/>
      <c r="C985" s="343"/>
      <c r="D985" s="362"/>
      <c r="E985" s="377"/>
      <c r="F985" s="377"/>
      <c r="G985" s="377"/>
      <c r="H985" s="377"/>
      <c r="I985" s="343"/>
      <c r="J985" s="343"/>
      <c r="K985" s="343"/>
      <c r="L985" s="378"/>
      <c r="M985" s="343"/>
      <c r="N985" s="476"/>
      <c r="O985" s="196"/>
    </row>
    <row r="986" spans="1:15" ht="14.4" customHeight="1" x14ac:dyDescent="0.3">
      <c r="A986" s="473"/>
      <c r="B986" s="372"/>
      <c r="C986" s="343"/>
      <c r="D986" s="362"/>
      <c r="E986" s="343"/>
      <c r="F986" s="343"/>
      <c r="G986" s="343"/>
      <c r="H986" s="343"/>
      <c r="I986" s="343"/>
      <c r="J986" s="343"/>
      <c r="K986" s="343"/>
      <c r="L986" s="343"/>
      <c r="M986" s="343"/>
      <c r="N986" s="476"/>
      <c r="O986" s="196"/>
    </row>
    <row r="987" spans="1:15" ht="14.4" customHeight="1" x14ac:dyDescent="0.3">
      <c r="A987" s="473"/>
      <c r="B987" s="372"/>
      <c r="C987" s="343"/>
      <c r="D987" s="362"/>
      <c r="E987" s="343"/>
      <c r="F987" s="343"/>
      <c r="G987" s="343"/>
      <c r="H987" s="343"/>
      <c r="I987" s="343"/>
      <c r="J987" s="343"/>
      <c r="K987" s="343"/>
      <c r="L987" s="343"/>
      <c r="M987" s="343"/>
      <c r="N987" s="476"/>
      <c r="O987" s="196"/>
    </row>
    <row r="988" spans="1:15" ht="14.4" customHeight="1" x14ac:dyDescent="0.3">
      <c r="A988" s="473"/>
      <c r="B988" s="372"/>
      <c r="C988" s="343"/>
      <c r="D988" s="362"/>
      <c r="E988" s="343"/>
      <c r="F988" s="343"/>
      <c r="G988" s="343"/>
      <c r="H988" s="343"/>
      <c r="I988" s="343"/>
      <c r="J988" s="343"/>
      <c r="K988" s="343"/>
      <c r="L988" s="343"/>
      <c r="M988" s="343"/>
      <c r="N988" s="476"/>
      <c r="O988" s="196"/>
    </row>
    <row r="989" spans="1:15" ht="14.4" customHeight="1" x14ac:dyDescent="0.3">
      <c r="A989" s="473"/>
      <c r="B989" s="437"/>
      <c r="C989" s="343"/>
      <c r="D989" s="362"/>
      <c r="E989" s="343"/>
      <c r="F989" s="343"/>
      <c r="G989" s="343"/>
      <c r="H989" s="343"/>
      <c r="I989" s="343"/>
      <c r="J989" s="343"/>
      <c r="K989" s="343"/>
      <c r="L989" s="343"/>
      <c r="M989" s="343"/>
      <c r="N989" s="476"/>
      <c r="O989" s="196"/>
    </row>
    <row r="990" spans="1:15" ht="14.4" customHeight="1" x14ac:dyDescent="0.3">
      <c r="A990" s="473"/>
      <c r="B990" s="437"/>
      <c r="C990" s="343"/>
      <c r="D990" s="362"/>
      <c r="E990" s="343"/>
      <c r="F990" s="343"/>
      <c r="G990" s="343"/>
      <c r="H990" s="343"/>
      <c r="I990" s="343"/>
      <c r="J990" s="343"/>
      <c r="K990" s="343"/>
      <c r="L990" s="343"/>
      <c r="M990" s="343"/>
      <c r="N990" s="476"/>
      <c r="O990" s="196"/>
    </row>
    <row r="991" spans="1:15" ht="14.4" customHeight="1" x14ac:dyDescent="0.3">
      <c r="A991" s="473"/>
      <c r="B991" s="437"/>
      <c r="C991" s="343"/>
      <c r="D991" s="362"/>
      <c r="E991" s="343"/>
      <c r="F991" s="343"/>
      <c r="G991" s="343"/>
      <c r="H991" s="343"/>
      <c r="I991" s="343"/>
      <c r="J991" s="343"/>
      <c r="K991" s="343"/>
      <c r="L991" s="343"/>
      <c r="M991" s="343"/>
      <c r="N991" s="476"/>
      <c r="O991" s="196"/>
    </row>
    <row r="992" spans="1:15" ht="14.4" customHeight="1" x14ac:dyDescent="0.3">
      <c r="A992" s="473"/>
      <c r="B992" s="372"/>
      <c r="C992" s="343"/>
      <c r="D992" s="362"/>
      <c r="E992" s="343"/>
      <c r="F992" s="343"/>
      <c r="G992" s="343"/>
      <c r="H992" s="343"/>
      <c r="I992" s="343"/>
      <c r="J992" s="343"/>
      <c r="K992" s="343"/>
      <c r="L992" s="343"/>
      <c r="M992" s="343"/>
      <c r="N992" s="476"/>
      <c r="O992" s="196"/>
    </row>
    <row r="993" spans="1:15" ht="14.4" customHeight="1" x14ac:dyDescent="0.3">
      <c r="A993" s="372"/>
      <c r="B993" s="372"/>
      <c r="C993" s="372"/>
      <c r="D993" s="372"/>
      <c r="E993" s="372"/>
      <c r="F993" s="372"/>
      <c r="G993" s="372"/>
      <c r="H993" s="372"/>
      <c r="I993" s="372"/>
      <c r="J993" s="372"/>
      <c r="K993" s="372"/>
      <c r="L993" s="372"/>
      <c r="M993" s="372"/>
      <c r="N993" s="372"/>
      <c r="O993" s="196"/>
    </row>
    <row r="994" spans="1:15" ht="14.4" customHeight="1" x14ac:dyDescent="0.3">
      <c r="A994" s="372"/>
      <c r="B994" s="372"/>
      <c r="C994" s="372"/>
      <c r="D994" s="372"/>
      <c r="E994" s="372"/>
      <c r="F994" s="372"/>
      <c r="G994" s="372"/>
      <c r="H994" s="372"/>
      <c r="I994" s="372"/>
      <c r="J994" s="372"/>
      <c r="K994" s="372"/>
      <c r="L994" s="372"/>
      <c r="M994" s="372"/>
      <c r="N994" s="372"/>
      <c r="O994" s="196"/>
    </row>
    <row r="995" spans="1:15" ht="14.4" customHeight="1" x14ac:dyDescent="0.3">
      <c r="A995" s="372"/>
      <c r="B995" s="372"/>
      <c r="C995" s="372"/>
      <c r="D995" s="372"/>
      <c r="E995" s="372"/>
      <c r="F995" s="372"/>
      <c r="G995" s="372"/>
      <c r="H995" s="372"/>
      <c r="I995" s="372"/>
      <c r="J995" s="372"/>
      <c r="K995" s="372"/>
      <c r="L995" s="372"/>
      <c r="M995" s="372"/>
      <c r="N995" s="372"/>
      <c r="O995" s="196"/>
    </row>
    <row r="996" spans="1:15" ht="14.4" customHeight="1" x14ac:dyDescent="0.3">
      <c r="A996" s="372"/>
      <c r="B996" s="372"/>
      <c r="C996" s="372"/>
      <c r="D996" s="372"/>
      <c r="E996" s="372"/>
      <c r="F996" s="372"/>
      <c r="G996" s="372"/>
      <c r="H996" s="372"/>
      <c r="I996" s="372"/>
      <c r="J996" s="372"/>
      <c r="K996" s="372"/>
      <c r="L996" s="372"/>
      <c r="M996" s="372"/>
      <c r="N996" s="372"/>
      <c r="O996" s="196"/>
    </row>
    <row r="997" spans="1:15" ht="14.4" customHeight="1" x14ac:dyDescent="0.3">
      <c r="A997" s="372"/>
      <c r="B997" s="372"/>
      <c r="C997" s="372"/>
      <c r="D997" s="372"/>
      <c r="E997" s="372"/>
      <c r="F997" s="372"/>
      <c r="G997" s="372"/>
      <c r="H997" s="372"/>
      <c r="I997" s="372"/>
      <c r="J997" s="372"/>
      <c r="K997" s="372"/>
      <c r="L997" s="372"/>
      <c r="M997" s="372"/>
      <c r="N997" s="372"/>
      <c r="O997" s="196"/>
    </row>
    <row r="998" spans="1:15" ht="14.4" customHeight="1" x14ac:dyDescent="0.3">
      <c r="A998" s="372"/>
      <c r="B998" s="372"/>
      <c r="C998" s="372"/>
      <c r="D998" s="372"/>
      <c r="E998" s="372"/>
      <c r="F998" s="372"/>
      <c r="G998" s="372"/>
      <c r="H998" s="372"/>
      <c r="I998" s="372"/>
      <c r="J998" s="372"/>
      <c r="K998" s="372"/>
      <c r="L998" s="372"/>
      <c r="M998" s="372"/>
      <c r="N998" s="372"/>
      <c r="O998" s="196"/>
    </row>
    <row r="999" spans="1:15" ht="14.4" customHeight="1" x14ac:dyDescent="0.3">
      <c r="A999" s="372"/>
      <c r="B999" s="372"/>
      <c r="C999" s="372"/>
      <c r="D999" s="372"/>
      <c r="E999" s="372"/>
      <c r="F999" s="372"/>
      <c r="G999" s="372"/>
      <c r="H999" s="372"/>
      <c r="I999" s="372"/>
      <c r="J999" s="372"/>
      <c r="K999" s="372"/>
      <c r="L999" s="372"/>
      <c r="M999" s="372"/>
      <c r="N999" s="372"/>
      <c r="O999" s="196"/>
    </row>
    <row r="1000" spans="1:15" ht="14.4" customHeight="1" x14ac:dyDescent="0.3">
      <c r="A1000" s="372"/>
      <c r="B1000" s="372"/>
      <c r="C1000" s="372"/>
      <c r="D1000" s="372"/>
      <c r="E1000" s="372"/>
      <c r="F1000" s="372"/>
      <c r="G1000" s="372"/>
      <c r="H1000" s="372"/>
      <c r="I1000" s="372"/>
      <c r="J1000" s="372"/>
      <c r="K1000" s="372"/>
      <c r="L1000" s="372"/>
      <c r="M1000" s="372"/>
      <c r="N1000" s="372"/>
      <c r="O1000" s="196"/>
    </row>
    <row r="1001" spans="1:15" ht="14.4" customHeight="1" x14ac:dyDescent="0.3">
      <c r="A1001" s="372"/>
      <c r="B1001" s="372"/>
      <c r="C1001" s="372"/>
      <c r="D1001" s="372"/>
      <c r="E1001" s="372"/>
      <c r="F1001" s="372"/>
      <c r="G1001" s="372"/>
      <c r="H1001" s="372"/>
      <c r="I1001" s="372"/>
      <c r="J1001" s="372"/>
      <c r="K1001" s="372"/>
      <c r="L1001" s="372"/>
      <c r="M1001" s="372"/>
      <c r="N1001" s="372"/>
      <c r="O1001" s="196"/>
    </row>
    <row r="1002" spans="1:15" ht="14.4" customHeight="1" x14ac:dyDescent="0.3">
      <c r="A1002" s="372"/>
      <c r="B1002" s="372"/>
      <c r="C1002" s="372"/>
      <c r="D1002" s="372"/>
      <c r="E1002" s="372"/>
      <c r="F1002" s="372"/>
      <c r="G1002" s="372"/>
      <c r="H1002" s="372"/>
      <c r="I1002" s="372"/>
      <c r="J1002" s="372"/>
      <c r="K1002" s="372"/>
      <c r="L1002" s="372"/>
      <c r="M1002" s="372"/>
      <c r="N1002" s="372"/>
      <c r="O1002" s="196"/>
    </row>
    <row r="1003" spans="1:15" ht="14.4" customHeight="1" x14ac:dyDescent="0.3">
      <c r="A1003" s="372"/>
      <c r="B1003" s="372"/>
      <c r="C1003" s="372"/>
      <c r="D1003" s="372"/>
      <c r="E1003" s="372"/>
      <c r="F1003" s="372"/>
      <c r="G1003" s="372"/>
      <c r="H1003" s="372"/>
      <c r="I1003" s="372"/>
      <c r="J1003" s="372"/>
      <c r="K1003" s="372"/>
      <c r="L1003" s="372"/>
      <c r="M1003" s="372"/>
      <c r="N1003" s="372"/>
      <c r="O1003" s="196"/>
    </row>
    <row r="1004" spans="1:15" ht="14.4" customHeight="1" x14ac:dyDescent="0.3">
      <c r="A1004" s="372"/>
      <c r="B1004" s="372"/>
      <c r="C1004" s="372"/>
      <c r="D1004" s="372"/>
      <c r="E1004" s="372"/>
      <c r="F1004" s="372"/>
      <c r="G1004" s="372"/>
      <c r="H1004" s="372"/>
      <c r="I1004" s="372"/>
      <c r="J1004" s="372"/>
      <c r="K1004" s="372"/>
      <c r="L1004" s="372"/>
      <c r="M1004" s="372"/>
      <c r="N1004" s="372"/>
      <c r="O1004" s="196"/>
    </row>
    <row r="1005" spans="1:15" ht="14.4" customHeight="1" x14ac:dyDescent="0.3">
      <c r="A1005" s="372"/>
      <c r="B1005" s="372"/>
      <c r="C1005" s="372"/>
      <c r="D1005" s="372"/>
      <c r="E1005" s="372"/>
      <c r="F1005" s="372"/>
      <c r="G1005" s="372"/>
      <c r="H1005" s="372"/>
      <c r="I1005" s="372"/>
      <c r="J1005" s="372"/>
      <c r="K1005" s="372"/>
      <c r="L1005" s="372"/>
      <c r="M1005" s="372"/>
      <c r="N1005" s="372"/>
      <c r="O1005" s="196"/>
    </row>
    <row r="1006" spans="1:15" ht="14.4" customHeight="1" x14ac:dyDescent="0.3">
      <c r="A1006" s="372"/>
      <c r="B1006" s="372"/>
      <c r="C1006" s="372"/>
      <c r="D1006" s="372"/>
      <c r="E1006" s="372"/>
      <c r="F1006" s="372"/>
      <c r="G1006" s="372"/>
      <c r="H1006" s="372"/>
      <c r="I1006" s="372"/>
      <c r="J1006" s="372"/>
      <c r="K1006" s="372"/>
      <c r="L1006" s="372"/>
      <c r="M1006" s="372"/>
      <c r="N1006" s="372"/>
      <c r="O1006" s="196"/>
    </row>
    <row r="1007" spans="1:15" ht="14.4" customHeight="1" x14ac:dyDescent="0.3">
      <c r="A1007" s="372"/>
      <c r="B1007" s="372"/>
      <c r="C1007" s="372"/>
      <c r="D1007" s="372"/>
      <c r="E1007" s="372"/>
      <c r="F1007" s="372"/>
      <c r="G1007" s="372"/>
      <c r="H1007" s="372"/>
      <c r="I1007" s="372"/>
      <c r="J1007" s="372"/>
      <c r="K1007" s="372"/>
      <c r="L1007" s="372"/>
      <c r="M1007" s="372"/>
      <c r="N1007" s="372"/>
      <c r="O1007" s="196"/>
    </row>
    <row r="1008" spans="1:15" ht="14.4" customHeight="1" x14ac:dyDescent="0.3">
      <c r="A1008" s="372"/>
      <c r="B1008" s="372"/>
      <c r="C1008" s="372"/>
      <c r="D1008" s="372"/>
      <c r="E1008" s="372"/>
      <c r="F1008" s="372"/>
      <c r="G1008" s="372"/>
      <c r="H1008" s="372"/>
      <c r="I1008" s="372"/>
      <c r="J1008" s="372"/>
      <c r="K1008" s="372"/>
      <c r="L1008" s="372"/>
      <c r="M1008" s="372"/>
      <c r="N1008" s="372"/>
      <c r="O1008" s="196"/>
    </row>
    <row r="1009" spans="1:15" ht="14.4" customHeight="1" x14ac:dyDescent="0.3">
      <c r="A1009" s="372"/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2"/>
      <c r="N1009" s="372"/>
      <c r="O1009" s="196"/>
    </row>
    <row r="1010" spans="1:15" ht="14.4" customHeight="1" x14ac:dyDescent="0.3">
      <c r="A1010" s="372"/>
      <c r="B1010" s="372"/>
      <c r="C1010" s="372"/>
      <c r="D1010" s="372"/>
      <c r="E1010" s="372"/>
      <c r="F1010" s="372"/>
      <c r="G1010" s="372"/>
      <c r="H1010" s="372"/>
      <c r="I1010" s="372"/>
      <c r="J1010" s="372"/>
      <c r="K1010" s="372"/>
      <c r="L1010" s="372"/>
      <c r="M1010" s="372"/>
      <c r="N1010" s="372"/>
      <c r="O1010" s="196"/>
    </row>
    <row r="1011" spans="1:15" ht="14.4" customHeight="1" x14ac:dyDescent="0.3">
      <c r="A1011" s="372"/>
      <c r="B1011" s="372"/>
      <c r="C1011" s="372"/>
      <c r="D1011" s="372"/>
      <c r="E1011" s="372"/>
      <c r="F1011" s="372"/>
      <c r="G1011" s="372"/>
      <c r="H1011" s="372"/>
      <c r="I1011" s="372"/>
      <c r="J1011" s="372"/>
      <c r="K1011" s="372"/>
      <c r="L1011" s="372"/>
      <c r="M1011" s="372"/>
      <c r="N1011" s="372"/>
      <c r="O1011" s="196"/>
    </row>
    <row r="1012" spans="1:15" ht="14.4" customHeight="1" x14ac:dyDescent="0.3">
      <c r="A1012" s="372"/>
      <c r="B1012" s="372"/>
      <c r="C1012" s="372"/>
      <c r="D1012" s="372"/>
      <c r="E1012" s="372"/>
      <c r="F1012" s="372"/>
      <c r="G1012" s="372"/>
      <c r="H1012" s="372"/>
      <c r="I1012" s="372"/>
      <c r="J1012" s="372"/>
      <c r="K1012" s="372"/>
      <c r="L1012" s="372"/>
      <c r="M1012" s="372"/>
      <c r="N1012" s="372"/>
      <c r="O1012" s="196"/>
    </row>
    <row r="1013" spans="1:15" ht="14.4" customHeight="1" x14ac:dyDescent="0.3">
      <c r="A1013" s="372"/>
      <c r="B1013" s="372"/>
      <c r="C1013" s="372"/>
      <c r="D1013" s="372"/>
      <c r="E1013" s="372"/>
      <c r="F1013" s="372"/>
      <c r="G1013" s="372"/>
      <c r="H1013" s="372"/>
      <c r="I1013" s="372"/>
      <c r="J1013" s="372"/>
      <c r="K1013" s="372"/>
      <c r="L1013" s="372"/>
      <c r="M1013" s="372"/>
      <c r="N1013" s="372"/>
      <c r="O1013" s="196"/>
    </row>
    <row r="1014" spans="1:15" ht="14.4" customHeight="1" x14ac:dyDescent="0.3">
      <c r="A1014" s="372"/>
      <c r="B1014" s="372"/>
      <c r="C1014" s="372"/>
      <c r="D1014" s="372"/>
      <c r="E1014" s="372"/>
      <c r="F1014" s="372"/>
      <c r="G1014" s="372"/>
      <c r="H1014" s="372"/>
      <c r="I1014" s="372"/>
      <c r="J1014" s="372"/>
      <c r="K1014" s="372"/>
      <c r="L1014" s="372"/>
      <c r="M1014" s="372"/>
      <c r="N1014" s="372"/>
      <c r="O1014" s="196"/>
    </row>
    <row r="1015" spans="1:15" ht="14.4" customHeight="1" x14ac:dyDescent="0.3">
      <c r="A1015" s="372"/>
      <c r="B1015" s="372"/>
      <c r="C1015" s="372"/>
      <c r="D1015" s="372"/>
      <c r="E1015" s="372"/>
      <c r="F1015" s="372"/>
      <c r="G1015" s="372"/>
      <c r="H1015" s="372"/>
      <c r="I1015" s="372"/>
      <c r="J1015" s="372"/>
      <c r="K1015" s="372"/>
      <c r="L1015" s="372"/>
      <c r="M1015" s="372"/>
      <c r="N1015" s="372"/>
      <c r="O1015" s="196"/>
    </row>
    <row r="1016" spans="1:15" ht="14.4" customHeight="1" x14ac:dyDescent="0.3">
      <c r="A1016" s="372"/>
      <c r="B1016" s="372"/>
      <c r="C1016" s="372"/>
      <c r="D1016" s="372"/>
      <c r="E1016" s="372"/>
      <c r="F1016" s="372"/>
      <c r="G1016" s="372"/>
      <c r="H1016" s="372"/>
      <c r="I1016" s="372"/>
      <c r="J1016" s="372"/>
      <c r="K1016" s="372"/>
      <c r="L1016" s="372"/>
      <c r="M1016" s="372"/>
      <c r="N1016" s="372"/>
      <c r="O1016" s="196"/>
    </row>
    <row r="1017" spans="1:15" ht="14.4" customHeight="1" x14ac:dyDescent="0.3">
      <c r="A1017" s="372"/>
      <c r="B1017" s="372"/>
      <c r="C1017" s="372"/>
      <c r="D1017" s="372"/>
      <c r="E1017" s="372"/>
      <c r="F1017" s="372"/>
      <c r="G1017" s="372"/>
      <c r="H1017" s="372"/>
      <c r="I1017" s="372"/>
      <c r="J1017" s="372"/>
      <c r="K1017" s="372"/>
      <c r="L1017" s="372"/>
      <c r="M1017" s="372"/>
      <c r="N1017" s="372"/>
      <c r="O1017" s="196"/>
    </row>
    <row r="1018" spans="1:15" ht="14.4" customHeight="1" x14ac:dyDescent="0.3">
      <c r="A1018" s="372"/>
      <c r="B1018" s="372"/>
      <c r="C1018" s="372"/>
      <c r="D1018" s="372"/>
      <c r="E1018" s="372"/>
      <c r="F1018" s="372"/>
      <c r="G1018" s="372"/>
      <c r="H1018" s="372"/>
      <c r="I1018" s="372"/>
      <c r="J1018" s="372"/>
      <c r="K1018" s="372"/>
      <c r="L1018" s="372"/>
      <c r="M1018" s="372"/>
      <c r="N1018" s="372"/>
      <c r="O1018" s="196"/>
    </row>
    <row r="1019" spans="1:15" ht="14.4" customHeight="1" x14ac:dyDescent="0.3">
      <c r="A1019" s="372"/>
      <c r="B1019" s="372"/>
      <c r="C1019" s="372"/>
      <c r="D1019" s="372"/>
      <c r="E1019" s="372"/>
      <c r="F1019" s="372"/>
      <c r="G1019" s="372"/>
      <c r="H1019" s="372"/>
      <c r="I1019" s="372"/>
      <c r="J1019" s="372"/>
      <c r="K1019" s="372"/>
      <c r="L1019" s="372"/>
      <c r="M1019" s="372"/>
      <c r="N1019" s="372"/>
      <c r="O1019" s="196"/>
    </row>
    <row r="1020" spans="1:15" ht="14.4" customHeight="1" x14ac:dyDescent="0.3">
      <c r="A1020" s="372"/>
      <c r="B1020" s="372"/>
      <c r="C1020" s="372"/>
      <c r="D1020" s="372"/>
      <c r="E1020" s="372"/>
      <c r="F1020" s="372"/>
      <c r="G1020" s="372"/>
      <c r="H1020" s="372"/>
      <c r="I1020" s="372"/>
      <c r="J1020" s="372"/>
      <c r="K1020" s="372"/>
      <c r="L1020" s="372"/>
      <c r="M1020" s="372"/>
      <c r="N1020" s="372"/>
      <c r="O1020" s="196"/>
    </row>
    <row r="1021" spans="1:15" ht="14.4" customHeight="1" x14ac:dyDescent="0.3">
      <c r="A1021" s="372"/>
      <c r="B1021" s="372"/>
      <c r="C1021" s="372"/>
      <c r="D1021" s="372"/>
      <c r="E1021" s="372"/>
      <c r="F1021" s="372"/>
      <c r="G1021" s="372"/>
      <c r="H1021" s="372"/>
      <c r="I1021" s="372"/>
      <c r="J1021" s="372"/>
      <c r="K1021" s="372"/>
      <c r="L1021" s="372"/>
      <c r="M1021" s="372"/>
      <c r="N1021" s="372"/>
      <c r="O1021" s="196"/>
    </row>
    <row r="1022" spans="1:15" ht="14.4" customHeight="1" x14ac:dyDescent="0.3">
      <c r="A1022" s="372"/>
      <c r="B1022" s="372"/>
      <c r="C1022" s="372"/>
      <c r="D1022" s="372"/>
      <c r="E1022" s="372"/>
      <c r="F1022" s="372"/>
      <c r="G1022" s="372"/>
      <c r="H1022" s="372"/>
      <c r="I1022" s="372"/>
      <c r="J1022" s="372"/>
      <c r="K1022" s="372"/>
      <c r="L1022" s="372"/>
      <c r="M1022" s="372"/>
      <c r="N1022" s="372"/>
      <c r="O1022" s="196"/>
    </row>
    <row r="1023" spans="1:15" ht="14.4" customHeight="1" x14ac:dyDescent="0.3">
      <c r="A1023" s="372"/>
      <c r="B1023" s="372"/>
      <c r="C1023" s="372"/>
      <c r="D1023" s="372"/>
      <c r="E1023" s="372"/>
      <c r="F1023" s="372"/>
      <c r="G1023" s="372"/>
      <c r="H1023" s="372"/>
      <c r="I1023" s="372"/>
      <c r="J1023" s="372"/>
      <c r="K1023" s="372"/>
      <c r="L1023" s="372"/>
      <c r="M1023" s="372"/>
      <c r="N1023" s="372"/>
      <c r="O1023" s="196"/>
    </row>
    <row r="1024" spans="1:15" ht="14.4" customHeight="1" x14ac:dyDescent="0.3">
      <c r="A1024" s="372"/>
      <c r="B1024" s="372"/>
      <c r="C1024" s="372"/>
      <c r="D1024" s="372"/>
      <c r="E1024" s="372"/>
      <c r="F1024" s="372"/>
      <c r="G1024" s="372"/>
      <c r="H1024" s="372"/>
      <c r="I1024" s="372"/>
      <c r="J1024" s="372"/>
      <c r="K1024" s="372"/>
      <c r="L1024" s="372"/>
      <c r="M1024" s="372"/>
      <c r="N1024" s="372"/>
      <c r="O1024" s="196"/>
    </row>
    <row r="1025" spans="1:15" ht="14.4" customHeight="1" x14ac:dyDescent="0.3">
      <c r="A1025" s="372"/>
      <c r="B1025" s="372"/>
      <c r="C1025" s="372"/>
      <c r="D1025" s="372"/>
      <c r="E1025" s="372"/>
      <c r="F1025" s="372"/>
      <c r="G1025" s="372"/>
      <c r="H1025" s="372"/>
      <c r="I1025" s="372"/>
      <c r="J1025" s="372"/>
      <c r="K1025" s="372"/>
      <c r="L1025" s="372"/>
      <c r="M1025" s="372"/>
      <c r="N1025" s="372"/>
      <c r="O1025" s="196"/>
    </row>
    <row r="1026" spans="1:15" ht="14.4" customHeight="1" x14ac:dyDescent="0.3">
      <c r="A1026" s="372"/>
      <c r="B1026" s="372"/>
      <c r="C1026" s="372"/>
      <c r="D1026" s="372"/>
      <c r="E1026" s="372"/>
      <c r="F1026" s="372"/>
      <c r="G1026" s="372"/>
      <c r="H1026" s="372"/>
      <c r="I1026" s="372"/>
      <c r="J1026" s="372"/>
      <c r="K1026" s="372"/>
      <c r="L1026" s="372"/>
      <c r="M1026" s="372"/>
      <c r="N1026" s="372"/>
      <c r="O1026" s="196"/>
    </row>
    <row r="1027" spans="1:15" ht="22.5" customHeight="1" x14ac:dyDescent="0.3">
      <c r="A1027" s="473"/>
      <c r="B1027" s="474"/>
      <c r="C1027" s="343"/>
      <c r="D1027" s="362"/>
      <c r="E1027" s="484"/>
      <c r="F1027" s="485"/>
      <c r="G1027" s="343"/>
      <c r="H1027" s="343"/>
      <c r="I1027" s="343"/>
      <c r="J1027" s="343"/>
      <c r="K1027" s="343"/>
      <c r="L1027" s="378"/>
      <c r="M1027" s="343"/>
      <c r="N1027" s="476"/>
      <c r="O1027" s="196"/>
    </row>
    <row r="1028" spans="1:15" ht="14.4" customHeight="1" x14ac:dyDescent="0.3">
      <c r="A1028" s="473"/>
      <c r="B1028" s="372"/>
      <c r="C1028" s="343"/>
      <c r="D1028" s="362"/>
      <c r="E1028" s="343"/>
      <c r="F1028" s="343"/>
      <c r="G1028" s="343"/>
      <c r="H1028" s="343"/>
      <c r="I1028" s="343"/>
      <c r="J1028" s="343"/>
      <c r="K1028" s="343"/>
      <c r="L1028" s="343"/>
      <c r="M1028" s="343"/>
      <c r="N1028" s="476"/>
      <c r="O1028" s="196"/>
    </row>
    <row r="1029" spans="1:15" ht="14.4" customHeight="1" x14ac:dyDescent="0.3">
      <c r="A1029" s="473"/>
      <c r="B1029" s="372"/>
      <c r="C1029" s="343"/>
      <c r="D1029" s="362"/>
      <c r="E1029" s="343"/>
      <c r="F1029" s="343"/>
      <c r="G1029" s="343"/>
      <c r="H1029" s="343"/>
      <c r="I1029" s="343"/>
      <c r="J1029" s="343"/>
      <c r="K1029" s="343"/>
      <c r="L1029" s="343"/>
      <c r="M1029" s="343"/>
      <c r="N1029" s="476"/>
      <c r="O1029" s="196"/>
    </row>
    <row r="1030" spans="1:15" ht="14.4" customHeight="1" x14ac:dyDescent="0.3">
      <c r="A1030" s="473"/>
      <c r="B1030" s="372"/>
      <c r="C1030" s="343"/>
      <c r="D1030" s="362"/>
      <c r="E1030" s="343"/>
      <c r="F1030" s="343"/>
      <c r="G1030" s="343"/>
      <c r="H1030" s="343"/>
      <c r="I1030" s="343"/>
      <c r="J1030" s="343"/>
      <c r="K1030" s="343"/>
      <c r="L1030" s="343"/>
      <c r="M1030" s="343"/>
      <c r="N1030" s="476"/>
      <c r="O1030" s="196"/>
    </row>
    <row r="1031" spans="1:15" ht="14.4" customHeight="1" x14ac:dyDescent="0.3">
      <c r="A1031" s="473"/>
      <c r="B1031" s="372"/>
      <c r="C1031" s="343"/>
      <c r="D1031" s="362"/>
      <c r="E1031" s="343"/>
      <c r="F1031" s="343"/>
      <c r="G1031" s="343"/>
      <c r="H1031" s="343"/>
      <c r="I1031" s="343"/>
      <c r="J1031" s="343"/>
      <c r="K1031" s="343"/>
      <c r="L1031" s="343"/>
      <c r="M1031" s="343"/>
      <c r="N1031" s="476"/>
      <c r="O1031" s="196"/>
    </row>
    <row r="1032" spans="1:15" ht="14.4" customHeight="1" x14ac:dyDescent="0.3">
      <c r="A1032" s="473"/>
      <c r="B1032" s="372"/>
      <c r="C1032" s="343"/>
      <c r="D1032" s="362"/>
      <c r="E1032" s="343"/>
      <c r="F1032" s="343"/>
      <c r="G1032" s="343"/>
      <c r="H1032" s="343"/>
      <c r="I1032" s="343"/>
      <c r="J1032" s="343"/>
      <c r="K1032" s="343"/>
      <c r="L1032" s="343"/>
      <c r="M1032" s="343"/>
      <c r="N1032" s="476"/>
      <c r="O1032" s="196"/>
    </row>
    <row r="1033" spans="1:15" ht="14.4" customHeight="1" x14ac:dyDescent="0.3">
      <c r="A1033" s="473"/>
      <c r="B1033" s="372"/>
      <c r="C1033" s="343"/>
      <c r="D1033" s="362"/>
      <c r="E1033" s="343"/>
      <c r="F1033" s="343"/>
      <c r="G1033" s="343"/>
      <c r="H1033" s="343"/>
      <c r="I1033" s="343"/>
      <c r="J1033" s="343"/>
      <c r="K1033" s="343"/>
      <c r="L1033" s="343"/>
      <c r="M1033" s="343"/>
      <c r="N1033" s="476"/>
      <c r="O1033" s="196"/>
    </row>
    <row r="1034" spans="1:15" ht="14.4" customHeight="1" x14ac:dyDescent="0.3">
      <c r="A1034" s="473"/>
      <c r="B1034" s="372"/>
      <c r="C1034" s="343"/>
      <c r="D1034" s="362"/>
      <c r="E1034" s="343"/>
      <c r="F1034" s="343"/>
      <c r="G1034" s="343"/>
      <c r="H1034" s="343"/>
      <c r="I1034" s="343"/>
      <c r="J1034" s="343"/>
      <c r="K1034" s="343"/>
      <c r="L1034" s="343"/>
      <c r="M1034" s="343"/>
      <c r="N1034" s="476"/>
      <c r="O1034" s="196"/>
    </row>
    <row r="1035" spans="1:15" ht="14.4" customHeight="1" x14ac:dyDescent="0.3">
      <c r="A1035" s="473"/>
      <c r="B1035" s="372"/>
      <c r="C1035" s="343"/>
      <c r="D1035" s="362"/>
      <c r="E1035" s="343"/>
      <c r="F1035" s="343"/>
      <c r="G1035" s="343"/>
      <c r="H1035" s="343"/>
      <c r="I1035" s="343"/>
      <c r="J1035" s="343"/>
      <c r="K1035" s="343"/>
      <c r="L1035" s="343"/>
      <c r="M1035" s="343"/>
      <c r="N1035" s="476"/>
      <c r="O1035" s="196"/>
    </row>
    <row r="1036" spans="1:15" ht="14.4" customHeight="1" x14ac:dyDescent="0.3">
      <c r="A1036" s="372"/>
      <c r="B1036" s="372"/>
      <c r="C1036" s="372"/>
      <c r="D1036" s="372"/>
      <c r="E1036" s="372"/>
      <c r="F1036" s="372"/>
      <c r="G1036" s="372"/>
      <c r="H1036" s="372"/>
      <c r="I1036" s="372"/>
      <c r="J1036" s="372"/>
      <c r="K1036" s="372"/>
      <c r="L1036" s="372"/>
      <c r="M1036" s="372"/>
      <c r="N1036" s="372"/>
      <c r="O1036" s="196"/>
    </row>
    <row r="1037" spans="1:15" ht="14.4" customHeight="1" x14ac:dyDescent="0.3">
      <c r="A1037" s="372"/>
      <c r="B1037" s="372"/>
      <c r="C1037" s="372"/>
      <c r="D1037" s="372"/>
      <c r="E1037" s="372"/>
      <c r="F1037" s="372"/>
      <c r="G1037" s="372"/>
      <c r="H1037" s="372"/>
      <c r="I1037" s="372"/>
      <c r="J1037" s="372"/>
      <c r="K1037" s="372"/>
      <c r="L1037" s="372"/>
      <c r="M1037" s="372"/>
      <c r="N1037" s="372"/>
      <c r="O1037" s="196"/>
    </row>
    <row r="1038" spans="1:15" ht="14.4" customHeight="1" x14ac:dyDescent="0.3">
      <c r="A1038" s="372"/>
      <c r="B1038" s="372"/>
      <c r="C1038" s="372"/>
      <c r="D1038" s="372"/>
      <c r="E1038" s="372"/>
      <c r="F1038" s="372"/>
      <c r="G1038" s="372"/>
      <c r="H1038" s="372"/>
      <c r="I1038" s="372"/>
      <c r="J1038" s="372"/>
      <c r="K1038" s="372"/>
      <c r="L1038" s="372"/>
      <c r="M1038" s="372"/>
      <c r="N1038" s="372"/>
      <c r="O1038" s="196"/>
    </row>
    <row r="1039" spans="1:15" ht="14.4" customHeight="1" x14ac:dyDescent="0.3">
      <c r="A1039" s="372"/>
      <c r="B1039" s="372"/>
      <c r="C1039" s="372"/>
      <c r="D1039" s="372"/>
      <c r="E1039" s="372"/>
      <c r="F1039" s="372"/>
      <c r="G1039" s="372"/>
      <c r="H1039" s="372"/>
      <c r="I1039" s="372"/>
      <c r="J1039" s="372"/>
      <c r="K1039" s="372"/>
      <c r="L1039" s="372"/>
      <c r="M1039" s="372"/>
      <c r="N1039" s="372"/>
      <c r="O1039" s="196"/>
    </row>
    <row r="1040" spans="1:15" ht="14.4" customHeight="1" x14ac:dyDescent="0.3">
      <c r="A1040" s="372"/>
      <c r="B1040" s="372"/>
      <c r="C1040" s="372"/>
      <c r="D1040" s="372"/>
      <c r="E1040" s="372"/>
      <c r="F1040" s="372"/>
      <c r="G1040" s="372"/>
      <c r="H1040" s="372"/>
      <c r="I1040" s="372"/>
      <c r="J1040" s="372"/>
      <c r="K1040" s="372"/>
      <c r="L1040" s="372"/>
      <c r="M1040" s="372"/>
      <c r="N1040" s="372"/>
      <c r="O1040" s="196"/>
    </row>
    <row r="1041" spans="1:15" ht="14.4" customHeight="1" x14ac:dyDescent="0.3">
      <c r="A1041" s="372"/>
      <c r="B1041" s="372"/>
      <c r="C1041" s="372"/>
      <c r="D1041" s="372"/>
      <c r="E1041" s="372"/>
      <c r="F1041" s="372"/>
      <c r="G1041" s="372"/>
      <c r="H1041" s="372"/>
      <c r="I1041" s="372"/>
      <c r="J1041" s="372"/>
      <c r="K1041" s="372"/>
      <c r="L1041" s="372"/>
      <c r="M1041" s="372"/>
      <c r="N1041" s="372"/>
      <c r="O1041" s="196"/>
    </row>
    <row r="1042" spans="1:15" ht="14.4" customHeight="1" x14ac:dyDescent="0.3">
      <c r="A1042" s="372"/>
      <c r="B1042" s="372"/>
      <c r="C1042" s="372"/>
      <c r="D1042" s="372"/>
      <c r="E1042" s="372"/>
      <c r="F1042" s="372"/>
      <c r="G1042" s="372"/>
      <c r="H1042" s="372"/>
      <c r="I1042" s="372"/>
      <c r="J1042" s="372"/>
      <c r="K1042" s="372"/>
      <c r="L1042" s="372"/>
      <c r="M1042" s="372"/>
      <c r="N1042" s="372"/>
      <c r="O1042" s="196"/>
    </row>
    <row r="1043" spans="1:15" ht="14.4" customHeight="1" x14ac:dyDescent="0.3">
      <c r="A1043" s="372"/>
      <c r="B1043" s="372"/>
      <c r="C1043" s="372"/>
      <c r="D1043" s="372"/>
      <c r="E1043" s="372"/>
      <c r="F1043" s="372"/>
      <c r="G1043" s="372"/>
      <c r="H1043" s="372"/>
      <c r="I1043" s="372"/>
      <c r="J1043" s="372"/>
      <c r="K1043" s="372"/>
      <c r="L1043" s="372"/>
      <c r="M1043" s="372"/>
      <c r="N1043" s="372"/>
      <c r="O1043" s="196"/>
    </row>
    <row r="1044" spans="1:15" ht="14.4" customHeight="1" x14ac:dyDescent="0.3">
      <c r="A1044" s="372"/>
      <c r="B1044" s="372"/>
      <c r="C1044" s="372"/>
      <c r="D1044" s="372"/>
      <c r="E1044" s="372"/>
      <c r="F1044" s="372"/>
      <c r="G1044" s="372"/>
      <c r="H1044" s="372"/>
      <c r="I1044" s="372"/>
      <c r="J1044" s="372"/>
      <c r="K1044" s="372"/>
      <c r="L1044" s="372"/>
      <c r="M1044" s="372"/>
      <c r="N1044" s="372"/>
      <c r="O1044" s="196"/>
    </row>
    <row r="1045" spans="1:15" ht="22.5" customHeight="1" x14ac:dyDescent="0.3">
      <c r="A1045" s="372"/>
      <c r="B1045" s="372"/>
      <c r="C1045" s="372"/>
      <c r="D1045" s="372"/>
      <c r="E1045" s="372"/>
      <c r="F1045" s="372"/>
      <c r="G1045" s="372"/>
      <c r="H1045" s="372"/>
      <c r="I1045" s="372"/>
      <c r="J1045" s="372"/>
      <c r="K1045" s="372"/>
      <c r="L1045" s="372"/>
      <c r="M1045" s="372"/>
      <c r="N1045" s="372"/>
      <c r="O1045" s="196"/>
    </row>
    <row r="1046" spans="1:15" ht="14.4" customHeight="1" x14ac:dyDescent="0.3">
      <c r="A1046" s="372"/>
      <c r="B1046" s="372"/>
      <c r="C1046" s="372"/>
      <c r="D1046" s="372"/>
      <c r="E1046" s="372"/>
      <c r="F1046" s="372"/>
      <c r="G1046" s="372"/>
      <c r="H1046" s="372"/>
      <c r="I1046" s="372"/>
      <c r="J1046" s="372"/>
      <c r="K1046" s="372"/>
      <c r="L1046" s="372"/>
      <c r="M1046" s="372"/>
      <c r="N1046" s="372"/>
      <c r="O1046" s="196"/>
    </row>
    <row r="1047" spans="1:15" ht="14.4" customHeight="1" x14ac:dyDescent="0.3">
      <c r="A1047" s="372"/>
      <c r="B1047" s="372"/>
      <c r="C1047" s="372"/>
      <c r="D1047" s="372"/>
      <c r="E1047" s="372"/>
      <c r="F1047" s="372"/>
      <c r="G1047" s="372"/>
      <c r="H1047" s="372"/>
      <c r="I1047" s="372"/>
      <c r="J1047" s="372"/>
      <c r="K1047" s="372"/>
      <c r="L1047" s="372"/>
      <c r="M1047" s="372"/>
      <c r="N1047" s="372"/>
      <c r="O1047" s="196"/>
    </row>
    <row r="1048" spans="1:15" ht="14.4" customHeight="1" x14ac:dyDescent="0.3">
      <c r="A1048" s="372"/>
      <c r="B1048" s="372"/>
      <c r="C1048" s="372"/>
      <c r="D1048" s="372"/>
      <c r="E1048" s="372"/>
      <c r="F1048" s="372"/>
      <c r="G1048" s="372"/>
      <c r="H1048" s="372"/>
      <c r="I1048" s="372"/>
      <c r="J1048" s="372"/>
      <c r="K1048" s="372"/>
      <c r="L1048" s="372"/>
      <c r="M1048" s="372"/>
      <c r="N1048" s="372"/>
      <c r="O1048" s="196"/>
    </row>
    <row r="1049" spans="1:15" ht="14.4" customHeight="1" x14ac:dyDescent="0.3">
      <c r="A1049" s="372"/>
      <c r="B1049" s="372"/>
      <c r="C1049" s="372"/>
      <c r="D1049" s="372"/>
      <c r="E1049" s="372"/>
      <c r="F1049" s="372"/>
      <c r="G1049" s="372"/>
      <c r="H1049" s="372"/>
      <c r="I1049" s="372"/>
      <c r="J1049" s="372"/>
      <c r="K1049" s="372"/>
      <c r="L1049" s="372"/>
      <c r="M1049" s="372"/>
      <c r="N1049" s="372"/>
      <c r="O1049" s="196"/>
    </row>
    <row r="1050" spans="1:15" ht="14.4" customHeight="1" x14ac:dyDescent="0.3">
      <c r="A1050" s="372"/>
      <c r="B1050" s="372"/>
      <c r="C1050" s="372"/>
      <c r="D1050" s="372"/>
      <c r="E1050" s="372"/>
      <c r="F1050" s="372"/>
      <c r="G1050" s="372"/>
      <c r="H1050" s="372"/>
      <c r="I1050" s="372"/>
      <c r="J1050" s="372"/>
      <c r="K1050" s="372"/>
      <c r="L1050" s="372"/>
      <c r="M1050" s="372"/>
      <c r="N1050" s="372"/>
      <c r="O1050" s="196"/>
    </row>
    <row r="1051" spans="1:15" ht="14.4" customHeight="1" x14ac:dyDescent="0.3">
      <c r="A1051" s="372"/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2"/>
      <c r="N1051" s="372"/>
      <c r="O1051" s="196"/>
    </row>
    <row r="1052" spans="1:15" ht="14.4" customHeight="1" x14ac:dyDescent="0.3">
      <c r="A1052" s="372"/>
      <c r="B1052" s="372"/>
      <c r="C1052" s="372"/>
      <c r="D1052" s="372"/>
      <c r="E1052" s="372"/>
      <c r="F1052" s="372"/>
      <c r="G1052" s="372"/>
      <c r="H1052" s="372"/>
      <c r="I1052" s="372"/>
      <c r="J1052" s="372"/>
      <c r="K1052" s="372"/>
      <c r="L1052" s="372"/>
      <c r="M1052" s="372"/>
      <c r="N1052" s="372"/>
      <c r="O1052" s="196"/>
    </row>
    <row r="1053" spans="1:15" ht="14.4" customHeight="1" x14ac:dyDescent="0.3">
      <c r="A1053" s="372"/>
      <c r="B1053" s="372"/>
      <c r="C1053" s="372"/>
      <c r="D1053" s="372"/>
      <c r="E1053" s="372"/>
      <c r="F1053" s="372"/>
      <c r="G1053" s="372"/>
      <c r="H1053" s="372"/>
      <c r="I1053" s="372"/>
      <c r="J1053" s="372"/>
      <c r="K1053" s="372"/>
      <c r="L1053" s="372"/>
      <c r="M1053" s="372"/>
      <c r="N1053" s="372"/>
      <c r="O1053" s="196"/>
    </row>
    <row r="1054" spans="1:15" ht="14.4" customHeight="1" x14ac:dyDescent="0.3">
      <c r="A1054" s="372"/>
      <c r="B1054" s="372"/>
      <c r="C1054" s="372"/>
      <c r="D1054" s="372"/>
      <c r="E1054" s="372"/>
      <c r="F1054" s="372"/>
      <c r="G1054" s="372"/>
      <c r="H1054" s="372"/>
      <c r="I1054" s="372"/>
      <c r="J1054" s="372"/>
      <c r="K1054" s="372"/>
      <c r="L1054" s="372"/>
      <c r="M1054" s="372"/>
      <c r="N1054" s="372"/>
      <c r="O1054" s="196"/>
    </row>
    <row r="1055" spans="1:15" ht="14.4" customHeight="1" x14ac:dyDescent="0.3">
      <c r="A1055" s="372"/>
      <c r="B1055" s="372"/>
      <c r="C1055" s="372"/>
      <c r="D1055" s="372"/>
      <c r="E1055" s="372"/>
      <c r="F1055" s="372"/>
      <c r="G1055" s="372"/>
      <c r="H1055" s="372"/>
      <c r="I1055" s="372"/>
      <c r="J1055" s="372"/>
      <c r="K1055" s="372"/>
      <c r="L1055" s="372"/>
      <c r="M1055" s="372"/>
      <c r="N1055" s="372"/>
      <c r="O1055" s="196"/>
    </row>
    <row r="1056" spans="1:15" ht="14.4" customHeight="1" x14ac:dyDescent="0.3">
      <c r="A1056" s="372"/>
      <c r="B1056" s="372"/>
      <c r="C1056" s="372"/>
      <c r="D1056" s="372"/>
      <c r="E1056" s="372"/>
      <c r="F1056" s="372"/>
      <c r="G1056" s="372"/>
      <c r="H1056" s="372"/>
      <c r="I1056" s="372"/>
      <c r="J1056" s="372"/>
      <c r="K1056" s="372"/>
      <c r="L1056" s="372"/>
      <c r="M1056" s="372"/>
      <c r="N1056" s="372"/>
      <c r="O1056" s="196"/>
    </row>
    <row r="1057" spans="1:15" ht="14.4" customHeight="1" x14ac:dyDescent="0.3">
      <c r="A1057" s="372"/>
      <c r="B1057" s="372"/>
      <c r="C1057" s="372"/>
      <c r="D1057" s="372"/>
      <c r="E1057" s="372"/>
      <c r="F1057" s="372"/>
      <c r="G1057" s="372"/>
      <c r="H1057" s="372"/>
      <c r="I1057" s="372"/>
      <c r="J1057" s="372"/>
      <c r="K1057" s="372"/>
      <c r="L1057" s="372"/>
      <c r="M1057" s="372"/>
      <c r="N1057" s="372"/>
      <c r="O1057" s="196"/>
    </row>
    <row r="1058" spans="1:15" ht="14.4" customHeight="1" x14ac:dyDescent="0.3">
      <c r="A1058" s="372"/>
      <c r="B1058" s="372"/>
      <c r="C1058" s="372"/>
      <c r="D1058" s="372"/>
      <c r="E1058" s="372"/>
      <c r="F1058" s="372"/>
      <c r="G1058" s="372"/>
      <c r="H1058" s="372"/>
      <c r="I1058" s="372"/>
      <c r="J1058" s="372"/>
      <c r="K1058" s="372"/>
      <c r="L1058" s="372"/>
      <c r="M1058" s="372"/>
      <c r="N1058" s="372"/>
      <c r="O1058" s="196"/>
    </row>
    <row r="1059" spans="1:15" ht="14.4" customHeight="1" x14ac:dyDescent="0.3">
      <c r="A1059" s="372"/>
      <c r="B1059" s="372"/>
      <c r="C1059" s="372"/>
      <c r="D1059" s="372"/>
      <c r="E1059" s="372"/>
      <c r="F1059" s="372"/>
      <c r="G1059" s="372"/>
      <c r="H1059" s="372"/>
      <c r="I1059" s="372"/>
      <c r="J1059" s="372"/>
      <c r="K1059" s="372"/>
      <c r="L1059" s="372"/>
      <c r="M1059" s="372"/>
      <c r="N1059" s="372"/>
      <c r="O1059" s="196"/>
    </row>
    <row r="1060" spans="1:15" ht="14.4" customHeight="1" x14ac:dyDescent="0.3">
      <c r="A1060" s="372"/>
      <c r="B1060" s="372"/>
      <c r="C1060" s="372"/>
      <c r="D1060" s="372"/>
      <c r="E1060" s="372"/>
      <c r="F1060" s="372"/>
      <c r="G1060" s="372"/>
      <c r="H1060" s="372"/>
      <c r="I1060" s="372"/>
      <c r="J1060" s="372"/>
      <c r="K1060" s="372"/>
      <c r="L1060" s="372"/>
      <c r="M1060" s="372"/>
      <c r="N1060" s="372"/>
      <c r="O1060" s="196"/>
    </row>
    <row r="1061" spans="1:15" ht="14.4" customHeight="1" x14ac:dyDescent="0.3">
      <c r="A1061" s="372"/>
      <c r="B1061" s="372"/>
      <c r="C1061" s="372"/>
      <c r="D1061" s="372"/>
      <c r="E1061" s="372"/>
      <c r="F1061" s="372"/>
      <c r="G1061" s="372"/>
      <c r="H1061" s="372"/>
      <c r="I1061" s="372"/>
      <c r="J1061" s="372"/>
      <c r="K1061" s="372"/>
      <c r="L1061" s="372"/>
      <c r="M1061" s="372"/>
      <c r="N1061" s="372"/>
      <c r="O1061" s="196"/>
    </row>
    <row r="1062" spans="1:15" ht="14.4" customHeight="1" x14ac:dyDescent="0.3">
      <c r="A1062" s="372"/>
      <c r="B1062" s="372"/>
      <c r="C1062" s="372"/>
      <c r="D1062" s="372"/>
      <c r="E1062" s="372"/>
      <c r="F1062" s="372"/>
      <c r="G1062" s="372"/>
      <c r="H1062" s="372"/>
      <c r="I1062" s="372"/>
      <c r="J1062" s="372"/>
      <c r="K1062" s="372"/>
      <c r="L1062" s="372"/>
      <c r="M1062" s="372"/>
      <c r="N1062" s="372"/>
      <c r="O1062" s="196"/>
    </row>
    <row r="1063" spans="1:15" ht="25.5" customHeight="1" x14ac:dyDescent="0.3">
      <c r="A1063" s="372"/>
      <c r="B1063" s="372"/>
      <c r="C1063" s="372"/>
      <c r="D1063" s="372"/>
      <c r="E1063" s="372"/>
      <c r="F1063" s="372"/>
      <c r="G1063" s="372"/>
      <c r="H1063" s="372"/>
      <c r="I1063" s="372"/>
      <c r="J1063" s="372"/>
      <c r="K1063" s="372"/>
      <c r="L1063" s="372"/>
      <c r="M1063" s="372"/>
      <c r="N1063" s="372"/>
      <c r="O1063" s="196"/>
    </row>
    <row r="1064" spans="1:15" ht="14.4" customHeight="1" x14ac:dyDescent="0.3">
      <c r="A1064" s="372"/>
      <c r="B1064" s="372"/>
      <c r="C1064" s="372"/>
      <c r="D1064" s="372"/>
      <c r="E1064" s="372"/>
      <c r="F1064" s="372"/>
      <c r="G1064" s="372"/>
      <c r="H1064" s="372"/>
      <c r="I1064" s="372"/>
      <c r="J1064" s="372"/>
      <c r="K1064" s="372"/>
      <c r="L1064" s="372"/>
      <c r="M1064" s="372"/>
      <c r="N1064" s="372"/>
      <c r="O1064" s="196"/>
    </row>
    <row r="1065" spans="1:15" ht="14.4" customHeight="1" x14ac:dyDescent="0.3">
      <c r="A1065" s="372"/>
      <c r="B1065" s="372"/>
      <c r="C1065" s="372"/>
      <c r="D1065" s="372"/>
      <c r="E1065" s="372"/>
      <c r="F1065" s="372"/>
      <c r="G1065" s="372"/>
      <c r="H1065" s="372"/>
      <c r="I1065" s="372"/>
      <c r="J1065" s="372"/>
      <c r="K1065" s="372"/>
      <c r="L1065" s="372"/>
      <c r="M1065" s="372"/>
      <c r="N1065" s="372"/>
      <c r="O1065" s="196"/>
    </row>
    <row r="1066" spans="1:15" ht="14.4" customHeight="1" x14ac:dyDescent="0.3">
      <c r="A1066" s="372"/>
      <c r="B1066" s="372"/>
      <c r="C1066" s="372"/>
      <c r="D1066" s="372"/>
      <c r="E1066" s="372"/>
      <c r="F1066" s="372"/>
      <c r="G1066" s="372"/>
      <c r="H1066" s="372"/>
      <c r="I1066" s="372"/>
      <c r="J1066" s="372"/>
      <c r="K1066" s="372"/>
      <c r="L1066" s="372"/>
      <c r="M1066" s="372"/>
      <c r="N1066" s="372"/>
      <c r="O1066" s="196"/>
    </row>
    <row r="1067" spans="1:15" ht="14.4" customHeight="1" x14ac:dyDescent="0.3">
      <c r="A1067" s="372"/>
      <c r="B1067" s="372"/>
      <c r="C1067" s="372"/>
      <c r="D1067" s="372"/>
      <c r="E1067" s="372"/>
      <c r="F1067" s="372"/>
      <c r="G1067" s="372"/>
      <c r="H1067" s="372"/>
      <c r="I1067" s="372"/>
      <c r="J1067" s="372"/>
      <c r="K1067" s="372"/>
      <c r="L1067" s="372"/>
      <c r="M1067" s="372"/>
      <c r="N1067" s="372"/>
      <c r="O1067" s="196"/>
    </row>
    <row r="1068" spans="1:15" ht="14.4" customHeight="1" x14ac:dyDescent="0.3">
      <c r="A1068" s="372"/>
      <c r="B1068" s="372"/>
      <c r="C1068" s="372"/>
      <c r="D1068" s="372"/>
      <c r="E1068" s="372"/>
      <c r="F1068" s="372"/>
      <c r="G1068" s="372"/>
      <c r="H1068" s="372"/>
      <c r="I1068" s="372"/>
      <c r="J1068" s="372"/>
      <c r="K1068" s="372"/>
      <c r="L1068" s="372"/>
      <c r="M1068" s="372"/>
      <c r="N1068" s="372"/>
      <c r="O1068" s="196"/>
    </row>
    <row r="1069" spans="1:15" ht="14.4" customHeight="1" x14ac:dyDescent="0.3">
      <c r="A1069" s="372"/>
      <c r="B1069" s="372"/>
      <c r="C1069" s="372"/>
      <c r="D1069" s="372"/>
      <c r="E1069" s="372"/>
      <c r="F1069" s="372"/>
      <c r="G1069" s="372"/>
      <c r="H1069" s="372"/>
      <c r="I1069" s="372"/>
      <c r="J1069" s="372"/>
      <c r="K1069" s="372"/>
      <c r="L1069" s="372"/>
      <c r="M1069" s="372"/>
      <c r="N1069" s="372"/>
      <c r="O1069" s="196"/>
    </row>
    <row r="1070" spans="1:15" ht="14.4" customHeight="1" x14ac:dyDescent="0.3">
      <c r="A1070" s="372"/>
      <c r="B1070" s="372"/>
      <c r="C1070" s="372"/>
      <c r="D1070" s="372"/>
      <c r="E1070" s="372"/>
      <c r="F1070" s="372"/>
      <c r="G1070" s="372"/>
      <c r="H1070" s="372"/>
      <c r="I1070" s="372"/>
      <c r="J1070" s="372"/>
      <c r="K1070" s="372"/>
      <c r="L1070" s="372"/>
      <c r="M1070" s="372"/>
      <c r="N1070" s="372"/>
      <c r="O1070" s="196"/>
    </row>
    <row r="1071" spans="1:15" ht="14.4" customHeight="1" x14ac:dyDescent="0.3">
      <c r="A1071" s="372"/>
      <c r="B1071" s="372"/>
      <c r="C1071" s="372"/>
      <c r="D1071" s="372"/>
      <c r="E1071" s="372"/>
      <c r="F1071" s="372"/>
      <c r="G1071" s="372"/>
      <c r="H1071" s="372"/>
      <c r="I1071" s="372"/>
      <c r="J1071" s="372"/>
      <c r="K1071" s="372"/>
      <c r="L1071" s="372"/>
      <c r="M1071" s="372"/>
      <c r="N1071" s="372"/>
      <c r="O1071" s="196"/>
    </row>
    <row r="1072" spans="1:15" ht="25.5" customHeight="1" x14ac:dyDescent="0.3">
      <c r="A1072" s="372"/>
      <c r="B1072" s="372"/>
      <c r="C1072" s="372"/>
      <c r="D1072" s="372"/>
      <c r="E1072" s="372"/>
      <c r="F1072" s="372"/>
      <c r="G1072" s="372"/>
      <c r="H1072" s="372"/>
      <c r="I1072" s="372"/>
      <c r="J1072" s="372"/>
      <c r="K1072" s="372"/>
      <c r="L1072" s="372"/>
      <c r="M1072" s="372"/>
      <c r="N1072" s="372"/>
      <c r="O1072" s="196"/>
    </row>
    <row r="1073" spans="1:15" ht="14.4" customHeight="1" x14ac:dyDescent="0.3">
      <c r="A1073" s="372"/>
      <c r="B1073" s="372"/>
      <c r="C1073" s="372"/>
      <c r="D1073" s="372"/>
      <c r="E1073" s="372"/>
      <c r="F1073" s="372"/>
      <c r="G1073" s="372"/>
      <c r="H1073" s="372"/>
      <c r="I1073" s="372"/>
      <c r="J1073" s="372"/>
      <c r="K1073" s="372"/>
      <c r="L1073" s="372"/>
      <c r="M1073" s="372"/>
      <c r="N1073" s="372"/>
      <c r="O1073" s="196"/>
    </row>
    <row r="1074" spans="1:15" ht="14.4" customHeight="1" x14ac:dyDescent="0.3">
      <c r="A1074" s="372"/>
      <c r="B1074" s="372"/>
      <c r="C1074" s="372"/>
      <c r="D1074" s="372"/>
      <c r="E1074" s="372"/>
      <c r="F1074" s="372"/>
      <c r="G1074" s="372"/>
      <c r="H1074" s="372"/>
      <c r="I1074" s="372"/>
      <c r="J1074" s="372"/>
      <c r="K1074" s="372"/>
      <c r="L1074" s="372"/>
      <c r="M1074" s="372"/>
      <c r="N1074" s="372"/>
      <c r="O1074" s="196"/>
    </row>
    <row r="1075" spans="1:15" ht="14.4" customHeight="1" x14ac:dyDescent="0.3">
      <c r="A1075" s="372"/>
      <c r="B1075" s="372"/>
      <c r="C1075" s="372"/>
      <c r="D1075" s="372"/>
      <c r="E1075" s="372"/>
      <c r="F1075" s="372"/>
      <c r="G1075" s="372"/>
      <c r="H1075" s="372"/>
      <c r="I1075" s="372"/>
      <c r="J1075" s="372"/>
      <c r="K1075" s="372"/>
      <c r="L1075" s="372"/>
      <c r="M1075" s="372"/>
      <c r="N1075" s="372"/>
      <c r="O1075" s="196"/>
    </row>
    <row r="1076" spans="1:15" ht="14.4" customHeight="1" x14ac:dyDescent="0.3">
      <c r="A1076" s="372"/>
      <c r="B1076" s="372"/>
      <c r="C1076" s="372"/>
      <c r="D1076" s="372"/>
      <c r="E1076" s="372"/>
      <c r="F1076" s="372"/>
      <c r="G1076" s="372"/>
      <c r="H1076" s="372"/>
      <c r="I1076" s="372"/>
      <c r="J1076" s="372"/>
      <c r="K1076" s="372"/>
      <c r="L1076" s="372"/>
      <c r="M1076" s="372"/>
      <c r="N1076" s="372"/>
      <c r="O1076" s="196"/>
    </row>
    <row r="1077" spans="1:15" ht="14.4" customHeight="1" x14ac:dyDescent="0.3">
      <c r="A1077" s="372"/>
      <c r="B1077" s="372"/>
      <c r="C1077" s="372"/>
      <c r="D1077" s="372"/>
      <c r="E1077" s="372"/>
      <c r="F1077" s="372"/>
      <c r="G1077" s="372"/>
      <c r="H1077" s="372"/>
      <c r="I1077" s="372"/>
      <c r="J1077" s="372"/>
      <c r="K1077" s="372"/>
      <c r="L1077" s="372"/>
      <c r="M1077" s="372"/>
      <c r="N1077" s="372"/>
      <c r="O1077" s="196"/>
    </row>
    <row r="1078" spans="1:15" ht="14.4" customHeight="1" x14ac:dyDescent="0.3">
      <c r="A1078" s="372"/>
      <c r="B1078" s="372"/>
      <c r="C1078" s="372"/>
      <c r="D1078" s="372"/>
      <c r="E1078" s="372"/>
      <c r="F1078" s="372"/>
      <c r="G1078" s="372"/>
      <c r="H1078" s="372"/>
      <c r="I1078" s="372"/>
      <c r="J1078" s="372"/>
      <c r="K1078" s="372"/>
      <c r="L1078" s="372"/>
      <c r="M1078" s="372"/>
      <c r="N1078" s="372"/>
      <c r="O1078" s="196"/>
    </row>
    <row r="1079" spans="1:15" ht="14.4" customHeight="1" x14ac:dyDescent="0.3">
      <c r="A1079" s="372"/>
      <c r="B1079" s="372"/>
      <c r="C1079" s="372"/>
      <c r="D1079" s="372"/>
      <c r="E1079" s="372"/>
      <c r="F1079" s="372"/>
      <c r="G1079" s="372"/>
      <c r="H1079" s="372"/>
      <c r="I1079" s="372"/>
      <c r="J1079" s="372"/>
      <c r="K1079" s="372"/>
      <c r="L1079" s="372"/>
      <c r="M1079" s="372"/>
      <c r="N1079" s="372"/>
      <c r="O1079" s="196"/>
    </row>
    <row r="1080" spans="1:15" ht="14.4" customHeight="1" x14ac:dyDescent="0.3">
      <c r="A1080" s="372"/>
      <c r="B1080" s="372"/>
      <c r="C1080" s="372"/>
      <c r="D1080" s="372"/>
      <c r="E1080" s="372"/>
      <c r="F1080" s="372"/>
      <c r="G1080" s="372"/>
      <c r="H1080" s="372"/>
      <c r="I1080" s="372"/>
      <c r="J1080" s="372"/>
      <c r="K1080" s="372"/>
      <c r="L1080" s="372"/>
      <c r="M1080" s="372"/>
      <c r="N1080" s="372"/>
      <c r="O1080" s="196"/>
    </row>
    <row r="1081" spans="1:15" ht="14.4" customHeight="1" x14ac:dyDescent="0.3">
      <c r="A1081" s="473"/>
      <c r="B1081" s="372"/>
      <c r="C1081" s="343"/>
      <c r="D1081" s="362"/>
      <c r="E1081" s="343"/>
      <c r="F1081" s="343"/>
      <c r="G1081" s="343"/>
      <c r="H1081" s="343"/>
      <c r="I1081" s="343"/>
      <c r="J1081" s="343"/>
      <c r="K1081" s="343"/>
      <c r="L1081" s="343"/>
      <c r="M1081" s="343"/>
      <c r="N1081" s="476"/>
      <c r="O1081" s="196"/>
    </row>
    <row r="1082" spans="1:15" ht="14.4" customHeight="1" x14ac:dyDescent="0.3">
      <c r="A1082" s="473"/>
      <c r="B1082" s="372"/>
      <c r="C1082" s="343"/>
      <c r="D1082" s="362"/>
      <c r="E1082" s="343"/>
      <c r="F1082" s="343"/>
      <c r="G1082" s="343"/>
      <c r="H1082" s="343"/>
      <c r="I1082" s="343"/>
      <c r="J1082" s="343"/>
      <c r="K1082" s="343"/>
      <c r="L1082" s="343"/>
      <c r="M1082" s="343"/>
      <c r="N1082" s="476"/>
      <c r="O1082" s="196"/>
    </row>
    <row r="1083" spans="1:15" ht="14.4" customHeight="1" x14ac:dyDescent="0.3">
      <c r="A1083" s="473"/>
      <c r="B1083" s="372"/>
      <c r="C1083" s="343"/>
      <c r="D1083" s="362"/>
      <c r="E1083" s="343"/>
      <c r="F1083" s="343"/>
      <c r="G1083" s="343"/>
      <c r="H1083" s="343"/>
      <c r="I1083" s="343"/>
      <c r="J1083" s="343"/>
      <c r="K1083" s="343"/>
      <c r="L1083" s="343"/>
      <c r="M1083" s="343"/>
      <c r="N1083" s="476"/>
      <c r="O1083" s="196"/>
    </row>
    <row r="1084" spans="1:15" ht="14.4" customHeight="1" x14ac:dyDescent="0.3">
      <c r="A1084" s="473"/>
      <c r="B1084" s="372"/>
      <c r="C1084" s="343"/>
      <c r="D1084" s="362"/>
      <c r="E1084" s="343"/>
      <c r="F1084" s="343"/>
      <c r="G1084" s="343"/>
      <c r="H1084" s="343"/>
      <c r="I1084" s="343"/>
      <c r="J1084" s="343"/>
      <c r="K1084" s="343"/>
      <c r="L1084" s="343"/>
      <c r="M1084" s="343"/>
      <c r="N1084" s="476"/>
      <c r="O1084" s="196"/>
    </row>
    <row r="1085" spans="1:15" ht="14.4" customHeight="1" x14ac:dyDescent="0.3">
      <c r="A1085" s="473"/>
      <c r="B1085" s="372"/>
      <c r="C1085" s="343"/>
      <c r="D1085" s="362"/>
      <c r="E1085" s="343"/>
      <c r="F1085" s="343"/>
      <c r="G1085" s="343"/>
      <c r="H1085" s="343"/>
      <c r="I1085" s="343"/>
      <c r="J1085" s="343"/>
      <c r="K1085" s="343"/>
      <c r="L1085" s="343"/>
      <c r="M1085" s="343"/>
      <c r="N1085" s="476"/>
      <c r="O1085" s="196"/>
    </row>
    <row r="1086" spans="1:15" ht="14.4" customHeight="1" x14ac:dyDescent="0.3">
      <c r="A1086" s="473"/>
      <c r="B1086" s="372"/>
      <c r="C1086" s="343"/>
      <c r="D1086" s="362"/>
      <c r="E1086" s="343"/>
      <c r="F1086" s="343"/>
      <c r="G1086" s="343"/>
      <c r="H1086" s="343"/>
      <c r="I1086" s="343"/>
      <c r="J1086" s="343"/>
      <c r="K1086" s="343"/>
      <c r="L1086" s="343"/>
      <c r="M1086" s="343"/>
      <c r="N1086" s="476"/>
      <c r="O1086" s="196"/>
    </row>
    <row r="1087" spans="1:15" ht="14.4" customHeight="1" x14ac:dyDescent="0.3">
      <c r="A1087" s="473"/>
      <c r="B1087" s="372"/>
      <c r="C1087" s="343"/>
      <c r="D1087" s="362"/>
      <c r="E1087" s="343"/>
      <c r="F1087" s="343"/>
      <c r="G1087" s="343"/>
      <c r="H1087" s="343"/>
      <c r="I1087" s="343"/>
      <c r="J1087" s="343"/>
      <c r="K1087" s="343"/>
      <c r="L1087" s="343"/>
      <c r="M1087" s="343"/>
      <c r="N1087" s="476"/>
      <c r="O1087" s="196"/>
    </row>
    <row r="1088" spans="1:15" ht="14.4" customHeight="1" x14ac:dyDescent="0.3">
      <c r="A1088" s="473"/>
      <c r="B1088" s="474"/>
      <c r="C1088" s="343"/>
      <c r="D1088" s="362"/>
      <c r="E1088" s="377"/>
      <c r="F1088" s="343"/>
      <c r="G1088" s="343"/>
      <c r="H1088" s="343"/>
      <c r="I1088" s="343"/>
      <c r="J1088" s="343"/>
      <c r="K1088" s="343"/>
      <c r="L1088" s="378"/>
      <c r="M1088" s="343"/>
      <c r="N1088" s="476"/>
      <c r="O1088" s="196"/>
    </row>
    <row r="1089" spans="1:15" ht="14.4" customHeight="1" x14ac:dyDescent="0.3">
      <c r="A1089" s="473"/>
      <c r="B1089" s="372"/>
      <c r="C1089" s="343"/>
      <c r="D1089" s="362"/>
      <c r="E1089" s="343"/>
      <c r="F1089" s="343"/>
      <c r="G1089" s="343"/>
      <c r="H1089" s="343"/>
      <c r="I1089" s="343"/>
      <c r="J1089" s="343"/>
      <c r="K1089" s="343"/>
      <c r="L1089" s="343"/>
      <c r="M1089" s="343"/>
      <c r="N1089" s="476"/>
      <c r="O1089" s="196"/>
    </row>
    <row r="1090" spans="1:15" ht="14.4" customHeight="1" x14ac:dyDescent="0.3">
      <c r="A1090" s="473"/>
      <c r="B1090" s="372"/>
      <c r="C1090" s="343"/>
      <c r="D1090" s="362"/>
      <c r="E1090" s="343"/>
      <c r="F1090" s="343"/>
      <c r="G1090" s="343"/>
      <c r="H1090" s="343"/>
      <c r="I1090" s="343"/>
      <c r="J1090" s="343"/>
      <c r="K1090" s="343"/>
      <c r="L1090" s="343"/>
      <c r="M1090" s="343"/>
      <c r="N1090" s="476"/>
      <c r="O1090" s="196"/>
    </row>
    <row r="1091" spans="1:15" ht="14.4" customHeight="1" x14ac:dyDescent="0.3">
      <c r="A1091" s="473"/>
      <c r="B1091" s="372"/>
      <c r="C1091" s="343"/>
      <c r="D1091" s="362"/>
      <c r="E1091" s="343"/>
      <c r="F1091" s="343"/>
      <c r="G1091" s="343"/>
      <c r="H1091" s="343"/>
      <c r="I1091" s="343"/>
      <c r="J1091" s="343"/>
      <c r="K1091" s="343"/>
      <c r="L1091" s="343"/>
      <c r="M1091" s="343"/>
      <c r="N1091" s="476"/>
      <c r="O1091" s="196"/>
    </row>
    <row r="1092" spans="1:15" ht="14.4" customHeight="1" x14ac:dyDescent="0.3">
      <c r="A1092" s="473"/>
      <c r="B1092" s="372"/>
      <c r="C1092" s="343"/>
      <c r="D1092" s="362"/>
      <c r="E1092" s="343"/>
      <c r="F1092" s="343"/>
      <c r="G1092" s="343"/>
      <c r="H1092" s="343"/>
      <c r="I1092" s="343"/>
      <c r="J1092" s="343"/>
      <c r="K1092" s="343"/>
      <c r="L1092" s="343"/>
      <c r="M1092" s="343"/>
      <c r="N1092" s="476"/>
      <c r="O1092" s="196"/>
    </row>
    <row r="1093" spans="1:15" ht="14.4" customHeight="1" x14ac:dyDescent="0.3">
      <c r="A1093" s="473"/>
      <c r="B1093" s="372"/>
      <c r="C1093" s="343"/>
      <c r="D1093" s="362"/>
      <c r="E1093" s="343"/>
      <c r="F1093" s="343"/>
      <c r="G1093" s="343"/>
      <c r="H1093" s="343"/>
      <c r="I1093" s="343"/>
      <c r="J1093" s="343"/>
      <c r="K1093" s="343"/>
      <c r="L1093" s="343"/>
      <c r="M1093" s="343"/>
      <c r="N1093" s="476"/>
      <c r="O1093" s="196"/>
    </row>
    <row r="1094" spans="1:15" ht="14.4" customHeight="1" x14ac:dyDescent="0.3">
      <c r="A1094" s="473"/>
      <c r="B1094" s="372"/>
      <c r="C1094" s="343"/>
      <c r="D1094" s="362"/>
      <c r="E1094" s="343"/>
      <c r="F1094" s="343"/>
      <c r="G1094" s="343"/>
      <c r="H1094" s="343"/>
      <c r="I1094" s="343"/>
      <c r="J1094" s="343"/>
      <c r="K1094" s="343"/>
      <c r="L1094" s="343"/>
      <c r="M1094" s="343"/>
      <c r="N1094" s="476"/>
      <c r="O1094" s="196"/>
    </row>
    <row r="1095" spans="1:15" ht="14.4" customHeight="1" x14ac:dyDescent="0.3">
      <c r="A1095" s="473"/>
      <c r="B1095" s="372"/>
      <c r="C1095" s="343"/>
      <c r="D1095" s="362"/>
      <c r="E1095" s="343"/>
      <c r="F1095" s="343"/>
      <c r="G1095" s="343"/>
      <c r="H1095" s="343"/>
      <c r="I1095" s="343"/>
      <c r="J1095" s="343"/>
      <c r="K1095" s="343"/>
      <c r="L1095" s="343"/>
      <c r="M1095" s="343"/>
      <c r="N1095" s="476"/>
      <c r="O1095" s="196"/>
    </row>
    <row r="1096" spans="1:15" ht="14.4" customHeight="1" x14ac:dyDescent="0.3">
      <c r="A1096" s="473"/>
      <c r="B1096" s="474"/>
      <c r="C1096" s="343"/>
      <c r="D1096" s="362"/>
      <c r="E1096" s="379"/>
      <c r="F1096" s="343"/>
      <c r="G1096" s="343"/>
      <c r="H1096" s="343"/>
      <c r="I1096" s="343"/>
      <c r="J1096" s="343"/>
      <c r="K1096" s="343"/>
      <c r="L1096" s="378"/>
      <c r="M1096" s="343"/>
      <c r="N1096" s="476"/>
      <c r="O1096" s="196"/>
    </row>
    <row r="1097" spans="1:15" ht="14.4" customHeight="1" x14ac:dyDescent="0.3">
      <c r="A1097" s="473"/>
      <c r="B1097" s="372"/>
      <c r="C1097" s="343"/>
      <c r="D1097" s="362"/>
      <c r="E1097" s="343"/>
      <c r="F1097" s="343"/>
      <c r="G1097" s="343"/>
      <c r="H1097" s="343"/>
      <c r="I1097" s="343"/>
      <c r="J1097" s="343"/>
      <c r="K1097" s="343"/>
      <c r="L1097" s="343"/>
      <c r="M1097" s="343"/>
      <c r="N1097" s="476"/>
      <c r="O1097" s="196"/>
    </row>
    <row r="1098" spans="1:15" ht="14.4" customHeight="1" x14ac:dyDescent="0.3">
      <c r="A1098" s="473"/>
      <c r="B1098" s="372"/>
      <c r="C1098" s="343"/>
      <c r="D1098" s="362"/>
      <c r="E1098" s="343"/>
      <c r="F1098" s="343"/>
      <c r="G1098" s="343"/>
      <c r="H1098" s="343"/>
      <c r="I1098" s="343"/>
      <c r="J1098" s="343"/>
      <c r="K1098" s="343"/>
      <c r="L1098" s="343"/>
      <c r="M1098" s="343"/>
      <c r="N1098" s="476"/>
      <c r="O1098" s="196"/>
    </row>
    <row r="1099" spans="1:15" ht="14.4" customHeight="1" x14ac:dyDescent="0.3">
      <c r="A1099" s="473"/>
      <c r="B1099" s="372"/>
      <c r="C1099" s="343"/>
      <c r="D1099" s="362"/>
      <c r="E1099" s="343"/>
      <c r="F1099" s="343"/>
      <c r="G1099" s="343"/>
      <c r="H1099" s="343"/>
      <c r="I1099" s="343"/>
      <c r="J1099" s="343"/>
      <c r="K1099" s="343"/>
      <c r="L1099" s="343"/>
      <c r="M1099" s="343"/>
      <c r="N1099" s="476"/>
      <c r="O1099" s="196"/>
    </row>
    <row r="1100" spans="1:15" ht="14.4" customHeight="1" x14ac:dyDescent="0.3">
      <c r="A1100" s="473"/>
      <c r="B1100" s="437"/>
      <c r="C1100" s="343"/>
      <c r="D1100" s="362"/>
      <c r="E1100" s="343"/>
      <c r="F1100" s="343"/>
      <c r="G1100" s="343"/>
      <c r="H1100" s="343"/>
      <c r="I1100" s="343"/>
      <c r="J1100" s="343"/>
      <c r="K1100" s="343"/>
      <c r="L1100" s="343"/>
      <c r="M1100" s="343"/>
      <c r="N1100" s="476"/>
      <c r="O1100" s="196"/>
    </row>
    <row r="1101" spans="1:15" ht="14.4" customHeight="1" x14ac:dyDescent="0.3">
      <c r="A1101" s="473"/>
      <c r="B1101" s="437"/>
      <c r="C1101" s="343"/>
      <c r="D1101" s="362"/>
      <c r="E1101" s="343"/>
      <c r="F1101" s="343"/>
      <c r="G1101" s="343"/>
      <c r="H1101" s="343"/>
      <c r="I1101" s="343"/>
      <c r="J1101" s="343"/>
      <c r="K1101" s="343"/>
      <c r="L1101" s="343"/>
      <c r="M1101" s="343"/>
      <c r="N1101" s="476"/>
      <c r="O1101" s="196"/>
    </row>
    <row r="1102" spans="1:15" ht="14.4" customHeight="1" x14ac:dyDescent="0.3">
      <c r="A1102" s="473"/>
      <c r="B1102" s="437"/>
      <c r="C1102" s="343"/>
      <c r="D1102" s="362"/>
      <c r="E1102" s="343"/>
      <c r="F1102" s="343"/>
      <c r="G1102" s="343"/>
      <c r="H1102" s="343"/>
      <c r="I1102" s="343"/>
      <c r="J1102" s="343"/>
      <c r="K1102" s="343"/>
      <c r="L1102" s="343"/>
      <c r="M1102" s="343"/>
      <c r="N1102" s="476"/>
      <c r="O1102" s="196"/>
    </row>
    <row r="1103" spans="1:15" ht="14.4" customHeight="1" x14ac:dyDescent="0.3">
      <c r="A1103" s="473"/>
      <c r="B1103" s="372"/>
      <c r="C1103" s="343"/>
      <c r="D1103" s="362"/>
      <c r="E1103" s="343"/>
      <c r="F1103" s="343"/>
      <c r="G1103" s="343"/>
      <c r="H1103" s="343"/>
      <c r="I1103" s="343"/>
      <c r="J1103" s="343"/>
      <c r="K1103" s="343"/>
      <c r="L1103" s="343"/>
      <c r="M1103" s="343"/>
      <c r="N1103" s="476"/>
      <c r="O1103" s="196"/>
    </row>
    <row r="1104" spans="1:15" ht="14.4" customHeight="1" x14ac:dyDescent="0.3">
      <c r="A1104" s="372"/>
      <c r="B1104" s="372"/>
      <c r="C1104" s="372"/>
      <c r="D1104" s="372"/>
      <c r="E1104" s="372"/>
      <c r="F1104" s="372"/>
      <c r="G1104" s="372"/>
      <c r="H1104" s="372"/>
      <c r="I1104" s="372"/>
      <c r="J1104" s="372"/>
      <c r="K1104" s="372"/>
      <c r="L1104" s="372"/>
      <c r="M1104" s="372"/>
      <c r="N1104" s="372"/>
      <c r="O1104" s="196"/>
    </row>
    <row r="1105" spans="1:15" ht="14.4" customHeight="1" x14ac:dyDescent="0.3">
      <c r="A1105" s="372"/>
      <c r="B1105" s="372"/>
      <c r="C1105" s="372"/>
      <c r="D1105" s="372"/>
      <c r="E1105" s="372"/>
      <c r="F1105" s="372"/>
      <c r="G1105" s="372"/>
      <c r="H1105" s="372"/>
      <c r="I1105" s="372"/>
      <c r="J1105" s="372"/>
      <c r="K1105" s="372"/>
      <c r="L1105" s="372"/>
      <c r="M1105" s="372"/>
      <c r="N1105" s="372"/>
      <c r="O1105" s="196"/>
    </row>
    <row r="1106" spans="1:15" ht="14.4" customHeight="1" x14ac:dyDescent="0.3">
      <c r="A1106" s="372"/>
      <c r="B1106" s="372"/>
      <c r="C1106" s="372"/>
      <c r="D1106" s="372"/>
      <c r="E1106" s="372"/>
      <c r="F1106" s="372"/>
      <c r="G1106" s="372"/>
      <c r="H1106" s="372"/>
      <c r="I1106" s="372"/>
      <c r="J1106" s="372"/>
      <c r="K1106" s="372"/>
      <c r="L1106" s="372"/>
      <c r="M1106" s="372"/>
      <c r="N1106" s="372"/>
      <c r="O1106" s="196"/>
    </row>
    <row r="1107" spans="1:15" ht="14.4" customHeight="1" x14ac:dyDescent="0.3">
      <c r="A1107" s="372"/>
      <c r="B1107" s="372"/>
      <c r="C1107" s="372"/>
      <c r="D1107" s="372"/>
      <c r="E1107" s="372"/>
      <c r="F1107" s="372"/>
      <c r="G1107" s="372"/>
      <c r="H1107" s="372"/>
      <c r="I1107" s="372"/>
      <c r="J1107" s="372"/>
      <c r="K1107" s="372"/>
      <c r="L1107" s="372"/>
      <c r="M1107" s="372"/>
      <c r="N1107" s="372"/>
      <c r="O1107" s="196"/>
    </row>
    <row r="1108" spans="1:15" ht="14.4" customHeight="1" x14ac:dyDescent="0.3">
      <c r="A1108" s="372"/>
      <c r="B1108" s="372"/>
      <c r="C1108" s="372"/>
      <c r="D1108" s="372"/>
      <c r="E1108" s="372"/>
      <c r="F1108" s="372"/>
      <c r="G1108" s="372"/>
      <c r="H1108" s="372"/>
      <c r="I1108" s="372"/>
      <c r="J1108" s="372"/>
      <c r="K1108" s="372"/>
      <c r="L1108" s="372"/>
      <c r="M1108" s="372"/>
      <c r="N1108" s="372"/>
      <c r="O1108" s="196"/>
    </row>
    <row r="1109" spans="1:15" ht="14.4" customHeight="1" x14ac:dyDescent="0.3">
      <c r="A1109" s="372"/>
      <c r="B1109" s="372"/>
      <c r="C1109" s="372"/>
      <c r="D1109" s="372"/>
      <c r="E1109" s="372"/>
      <c r="F1109" s="372"/>
      <c r="G1109" s="372"/>
      <c r="H1109" s="372"/>
      <c r="I1109" s="372"/>
      <c r="J1109" s="372"/>
      <c r="K1109" s="372"/>
      <c r="L1109" s="372"/>
      <c r="M1109" s="372"/>
      <c r="N1109" s="372"/>
      <c r="O1109" s="196"/>
    </row>
    <row r="1110" spans="1:15" ht="14.4" customHeight="1" x14ac:dyDescent="0.3">
      <c r="A1110" s="372"/>
      <c r="B1110" s="372"/>
      <c r="C1110" s="372"/>
      <c r="D1110" s="372"/>
      <c r="E1110" s="372"/>
      <c r="F1110" s="372"/>
      <c r="G1110" s="372"/>
      <c r="H1110" s="372"/>
      <c r="I1110" s="372"/>
      <c r="J1110" s="372"/>
      <c r="K1110" s="372"/>
      <c r="L1110" s="372"/>
      <c r="M1110" s="372"/>
      <c r="N1110" s="372"/>
      <c r="O1110" s="196"/>
    </row>
    <row r="1111" spans="1:15" ht="14.4" customHeight="1" x14ac:dyDescent="0.3">
      <c r="A1111" s="372"/>
      <c r="B1111" s="372"/>
      <c r="C1111" s="372"/>
      <c r="D1111" s="372"/>
      <c r="E1111" s="372"/>
      <c r="F1111" s="372"/>
      <c r="G1111" s="372"/>
      <c r="H1111" s="372"/>
      <c r="I1111" s="372"/>
      <c r="J1111" s="372"/>
      <c r="K1111" s="372"/>
      <c r="L1111" s="372"/>
      <c r="M1111" s="372"/>
      <c r="N1111" s="372"/>
      <c r="O1111" s="196"/>
    </row>
    <row r="1112" spans="1:15" ht="14.4" customHeight="1" x14ac:dyDescent="0.3">
      <c r="A1112" s="372"/>
      <c r="B1112" s="372"/>
      <c r="C1112" s="372"/>
      <c r="D1112" s="372"/>
      <c r="E1112" s="372"/>
      <c r="F1112" s="372"/>
      <c r="G1112" s="372"/>
      <c r="H1112" s="372"/>
      <c r="I1112" s="372"/>
      <c r="J1112" s="372"/>
      <c r="K1112" s="372"/>
      <c r="L1112" s="372"/>
      <c r="M1112" s="372"/>
      <c r="N1112" s="372"/>
      <c r="O1112" s="196"/>
    </row>
    <row r="1113" spans="1:15" ht="14.4" customHeight="1" x14ac:dyDescent="0.3">
      <c r="A1113" s="372"/>
      <c r="B1113" s="372"/>
      <c r="C1113" s="372"/>
      <c r="D1113" s="372"/>
      <c r="E1113" s="372"/>
      <c r="F1113" s="372"/>
      <c r="G1113" s="372"/>
      <c r="H1113" s="372"/>
      <c r="I1113" s="372"/>
      <c r="J1113" s="372"/>
      <c r="K1113" s="372"/>
      <c r="L1113" s="372"/>
      <c r="M1113" s="372"/>
      <c r="N1113" s="372"/>
      <c r="O1113" s="196"/>
    </row>
    <row r="1114" spans="1:15" ht="14.4" customHeight="1" x14ac:dyDescent="0.3">
      <c r="A1114" s="372"/>
      <c r="B1114" s="372"/>
      <c r="C1114" s="372"/>
      <c r="D1114" s="372"/>
      <c r="E1114" s="372"/>
      <c r="F1114" s="372"/>
      <c r="G1114" s="372"/>
      <c r="H1114" s="372"/>
      <c r="I1114" s="372"/>
      <c r="J1114" s="372"/>
      <c r="K1114" s="372"/>
      <c r="L1114" s="372"/>
      <c r="M1114" s="372"/>
      <c r="N1114" s="372"/>
      <c r="O1114" s="196"/>
    </row>
    <row r="1115" spans="1:15" ht="14.4" customHeight="1" x14ac:dyDescent="0.3">
      <c r="A1115" s="372"/>
      <c r="B1115" s="372"/>
      <c r="C1115" s="372"/>
      <c r="D1115" s="372"/>
      <c r="E1115" s="372"/>
      <c r="F1115" s="372"/>
      <c r="G1115" s="372"/>
      <c r="H1115" s="372"/>
      <c r="I1115" s="372"/>
      <c r="J1115" s="372"/>
      <c r="K1115" s="372"/>
      <c r="L1115" s="372"/>
      <c r="M1115" s="372"/>
      <c r="N1115" s="372"/>
      <c r="O1115" s="196"/>
    </row>
    <row r="1116" spans="1:15" ht="14.4" customHeight="1" x14ac:dyDescent="0.3">
      <c r="A1116" s="372"/>
      <c r="B1116" s="372"/>
      <c r="C1116" s="372"/>
      <c r="D1116" s="372"/>
      <c r="E1116" s="372"/>
      <c r="F1116" s="372"/>
      <c r="G1116" s="372"/>
      <c r="H1116" s="372"/>
      <c r="I1116" s="372"/>
      <c r="J1116" s="372"/>
      <c r="K1116" s="372"/>
      <c r="L1116" s="372"/>
      <c r="M1116" s="372"/>
      <c r="N1116" s="372"/>
      <c r="O1116" s="196"/>
    </row>
    <row r="1117" spans="1:15" ht="14.4" customHeight="1" x14ac:dyDescent="0.3">
      <c r="A1117" s="372"/>
      <c r="B1117" s="372"/>
      <c r="C1117" s="372"/>
      <c r="D1117" s="372"/>
      <c r="E1117" s="372"/>
      <c r="F1117" s="372"/>
      <c r="G1117" s="372"/>
      <c r="H1117" s="372"/>
      <c r="I1117" s="372"/>
      <c r="J1117" s="372"/>
      <c r="K1117" s="372"/>
      <c r="L1117" s="372"/>
      <c r="M1117" s="372"/>
      <c r="N1117" s="372"/>
      <c r="O1117" s="196"/>
    </row>
    <row r="1118" spans="1:15" ht="14.4" customHeight="1" x14ac:dyDescent="0.3">
      <c r="A1118" s="372"/>
      <c r="B1118" s="372"/>
      <c r="C1118" s="372"/>
      <c r="D1118" s="372"/>
      <c r="E1118" s="372"/>
      <c r="F1118" s="372"/>
      <c r="G1118" s="372"/>
      <c r="H1118" s="372"/>
      <c r="I1118" s="372"/>
      <c r="J1118" s="372"/>
      <c r="K1118" s="372"/>
      <c r="L1118" s="372"/>
      <c r="M1118" s="372"/>
      <c r="N1118" s="372"/>
      <c r="O1118" s="196"/>
    </row>
    <row r="1119" spans="1:15" ht="14.4" customHeight="1" x14ac:dyDescent="0.3">
      <c r="A1119" s="372"/>
      <c r="B1119" s="372"/>
      <c r="C1119" s="372"/>
      <c r="D1119" s="372"/>
      <c r="E1119" s="372"/>
      <c r="F1119" s="372"/>
      <c r="G1119" s="372"/>
      <c r="H1119" s="372"/>
      <c r="I1119" s="372"/>
      <c r="J1119" s="372"/>
      <c r="K1119" s="372"/>
      <c r="L1119" s="372"/>
      <c r="M1119" s="372"/>
      <c r="N1119" s="372"/>
      <c r="O1119" s="196"/>
    </row>
    <row r="1120" spans="1:15" ht="14.4" customHeight="1" x14ac:dyDescent="0.3">
      <c r="A1120" s="372"/>
      <c r="B1120" s="372"/>
      <c r="C1120" s="372"/>
      <c r="D1120" s="372"/>
      <c r="E1120" s="372"/>
      <c r="F1120" s="372"/>
      <c r="G1120" s="372"/>
      <c r="H1120" s="372"/>
      <c r="I1120" s="372"/>
      <c r="J1120" s="372"/>
      <c r="K1120" s="372"/>
      <c r="L1120" s="372"/>
      <c r="M1120" s="372"/>
      <c r="N1120" s="372"/>
      <c r="O1120" s="196"/>
    </row>
    <row r="1121" spans="1:15" ht="14.4" customHeight="1" x14ac:dyDescent="0.3">
      <c r="A1121" s="372"/>
      <c r="B1121" s="372"/>
      <c r="C1121" s="372"/>
      <c r="D1121" s="372"/>
      <c r="E1121" s="372"/>
      <c r="F1121" s="372"/>
      <c r="G1121" s="372"/>
      <c r="H1121" s="372"/>
      <c r="I1121" s="372"/>
      <c r="J1121" s="372"/>
      <c r="K1121" s="372"/>
      <c r="L1121" s="372"/>
      <c r="M1121" s="372"/>
      <c r="N1121" s="372"/>
      <c r="O1121" s="196"/>
    </row>
    <row r="1122" spans="1:15" ht="14.4" customHeight="1" x14ac:dyDescent="0.3">
      <c r="A1122" s="372"/>
      <c r="B1122" s="372"/>
      <c r="C1122" s="372"/>
      <c r="D1122" s="372"/>
      <c r="E1122" s="372"/>
      <c r="F1122" s="372"/>
      <c r="G1122" s="372"/>
      <c r="H1122" s="372"/>
      <c r="I1122" s="372"/>
      <c r="J1122" s="372"/>
      <c r="K1122" s="372"/>
      <c r="L1122" s="372"/>
      <c r="M1122" s="372"/>
      <c r="N1122" s="372"/>
      <c r="O1122" s="196"/>
    </row>
    <row r="1123" spans="1:15" ht="14.4" customHeight="1" x14ac:dyDescent="0.3">
      <c r="A1123" s="372"/>
      <c r="B1123" s="372"/>
      <c r="C1123" s="372"/>
      <c r="D1123" s="372"/>
      <c r="E1123" s="372"/>
      <c r="F1123" s="372"/>
      <c r="G1123" s="372"/>
      <c r="H1123" s="372"/>
      <c r="I1123" s="372"/>
      <c r="J1123" s="372"/>
      <c r="K1123" s="372"/>
      <c r="L1123" s="372"/>
      <c r="M1123" s="372"/>
      <c r="N1123" s="372"/>
      <c r="O1123" s="196"/>
    </row>
    <row r="1124" spans="1:15" ht="14.4" customHeight="1" x14ac:dyDescent="0.3">
      <c r="A1124" s="372"/>
      <c r="B1124" s="372"/>
      <c r="C1124" s="372"/>
      <c r="D1124" s="372"/>
      <c r="E1124" s="372"/>
      <c r="F1124" s="372"/>
      <c r="G1124" s="372"/>
      <c r="H1124" s="372"/>
      <c r="I1124" s="372"/>
      <c r="J1124" s="372"/>
      <c r="K1124" s="372"/>
      <c r="L1124" s="372"/>
      <c r="M1124" s="372"/>
      <c r="N1124" s="372"/>
      <c r="O1124" s="196"/>
    </row>
    <row r="1125" spans="1:15" ht="14.4" customHeight="1" x14ac:dyDescent="0.3">
      <c r="A1125" s="372"/>
      <c r="B1125" s="372"/>
      <c r="C1125" s="372"/>
      <c r="D1125" s="372"/>
      <c r="E1125" s="372"/>
      <c r="F1125" s="372"/>
      <c r="G1125" s="372"/>
      <c r="H1125" s="372"/>
      <c r="I1125" s="372"/>
      <c r="J1125" s="372"/>
      <c r="K1125" s="372"/>
      <c r="L1125" s="372"/>
      <c r="M1125" s="372"/>
      <c r="N1125" s="372"/>
      <c r="O1125" s="196"/>
    </row>
    <row r="1126" spans="1:15" ht="14.4" customHeight="1" x14ac:dyDescent="0.3">
      <c r="A1126" s="372"/>
      <c r="B1126" s="372"/>
      <c r="C1126" s="372"/>
      <c r="D1126" s="372"/>
      <c r="E1126" s="372"/>
      <c r="F1126" s="372"/>
      <c r="G1126" s="372"/>
      <c r="H1126" s="372"/>
      <c r="I1126" s="372"/>
      <c r="J1126" s="372"/>
      <c r="K1126" s="372"/>
      <c r="L1126" s="372"/>
      <c r="M1126" s="372"/>
      <c r="N1126" s="372"/>
      <c r="O1126" s="196"/>
    </row>
    <row r="1127" spans="1:15" ht="14.4" customHeight="1" x14ac:dyDescent="0.3">
      <c r="A1127" s="372"/>
      <c r="B1127" s="372"/>
      <c r="C1127" s="372"/>
      <c r="D1127" s="372"/>
      <c r="E1127" s="372"/>
      <c r="F1127" s="372"/>
      <c r="G1127" s="372"/>
      <c r="H1127" s="372"/>
      <c r="I1127" s="372"/>
      <c r="J1127" s="372"/>
      <c r="K1127" s="372"/>
      <c r="L1127" s="372"/>
      <c r="M1127" s="372"/>
      <c r="N1127" s="372"/>
      <c r="O1127" s="196"/>
    </row>
    <row r="1128" spans="1:15" ht="14.4" customHeight="1" x14ac:dyDescent="0.3">
      <c r="A1128" s="473"/>
      <c r="B1128" s="372"/>
      <c r="C1128" s="343"/>
      <c r="D1128" s="479"/>
      <c r="E1128" s="343"/>
      <c r="F1128" s="343"/>
      <c r="G1128" s="343"/>
      <c r="H1128" s="343"/>
      <c r="I1128" s="343"/>
      <c r="J1128" s="343"/>
      <c r="K1128" s="343"/>
      <c r="L1128" s="343"/>
      <c r="M1128" s="343"/>
      <c r="N1128" s="476"/>
      <c r="O1128" s="196"/>
    </row>
    <row r="1129" spans="1:15" ht="14.4" customHeight="1" x14ac:dyDescent="0.3">
      <c r="A1129" s="473"/>
      <c r="B1129" s="437"/>
      <c r="C1129" s="343"/>
      <c r="D1129" s="479"/>
      <c r="E1129" s="343"/>
      <c r="F1129" s="343"/>
      <c r="G1129" s="343"/>
      <c r="H1129" s="343"/>
      <c r="I1129" s="343"/>
      <c r="J1129" s="343"/>
      <c r="K1129" s="343"/>
      <c r="L1129" s="343"/>
      <c r="M1129" s="343"/>
      <c r="N1129" s="476"/>
      <c r="O1129" s="196"/>
    </row>
    <row r="1130" spans="1:15" ht="14.4" customHeight="1" x14ac:dyDescent="0.3">
      <c r="A1130" s="473"/>
      <c r="B1130" s="437"/>
      <c r="C1130" s="343"/>
      <c r="D1130" s="479"/>
      <c r="E1130" s="343"/>
      <c r="F1130" s="343"/>
      <c r="G1130" s="343"/>
      <c r="H1130" s="343"/>
      <c r="I1130" s="343"/>
      <c r="J1130" s="343"/>
      <c r="K1130" s="343"/>
      <c r="L1130" s="343"/>
      <c r="M1130" s="343"/>
      <c r="N1130" s="476"/>
      <c r="O1130" s="196"/>
    </row>
    <row r="1131" spans="1:15" ht="14.4" customHeight="1" x14ac:dyDescent="0.3">
      <c r="A1131" s="473"/>
      <c r="B1131" s="437"/>
      <c r="C1131" s="343"/>
      <c r="D1131" s="479"/>
      <c r="E1131" s="343"/>
      <c r="F1131" s="343"/>
      <c r="G1131" s="343"/>
      <c r="H1131" s="343"/>
      <c r="I1131" s="343"/>
      <c r="J1131" s="343"/>
      <c r="K1131" s="343"/>
      <c r="L1131" s="343"/>
      <c r="M1131" s="343"/>
      <c r="N1131" s="476"/>
      <c r="O1131" s="196"/>
    </row>
    <row r="1132" spans="1:15" ht="14.4" customHeight="1" x14ac:dyDescent="0.3">
      <c r="A1132" s="473"/>
      <c r="B1132" s="437"/>
      <c r="C1132" s="343"/>
      <c r="D1132" s="479"/>
      <c r="E1132" s="343"/>
      <c r="F1132" s="343"/>
      <c r="G1132" s="343"/>
      <c r="H1132" s="343"/>
      <c r="I1132" s="343"/>
      <c r="J1132" s="343"/>
      <c r="K1132" s="343"/>
      <c r="L1132" s="343"/>
      <c r="M1132" s="343"/>
      <c r="N1132" s="476"/>
      <c r="O1132" s="196"/>
    </row>
    <row r="1133" spans="1:15" ht="14.4" customHeight="1" x14ac:dyDescent="0.3">
      <c r="A1133" s="473"/>
      <c r="B1133" s="437"/>
      <c r="C1133" s="343"/>
      <c r="D1133" s="479"/>
      <c r="E1133" s="343"/>
      <c r="F1133" s="343"/>
      <c r="G1133" s="343"/>
      <c r="H1133" s="343"/>
      <c r="I1133" s="343"/>
      <c r="J1133" s="343"/>
      <c r="K1133" s="343"/>
      <c r="L1133" s="343"/>
      <c r="M1133" s="343"/>
      <c r="N1133" s="476"/>
      <c r="O1133" s="196"/>
    </row>
    <row r="1134" spans="1:15" ht="14.4" customHeight="1" x14ac:dyDescent="0.3">
      <c r="A1134" s="473"/>
      <c r="B1134" s="437"/>
      <c r="C1134" s="343"/>
      <c r="D1134" s="380"/>
      <c r="E1134" s="343"/>
      <c r="F1134" s="343"/>
      <c r="G1134" s="343"/>
      <c r="H1134" s="343"/>
      <c r="I1134" s="343"/>
      <c r="J1134" s="343"/>
      <c r="K1134" s="343"/>
      <c r="L1134" s="343"/>
      <c r="M1134" s="343"/>
      <c r="N1134" s="476"/>
      <c r="O1134" s="196"/>
    </row>
    <row r="1135" spans="1:15" ht="14.4" customHeight="1" x14ac:dyDescent="0.3">
      <c r="A1135" s="486"/>
      <c r="B1135" s="372"/>
      <c r="C1135" s="343"/>
      <c r="D1135" s="362"/>
      <c r="E1135" s="343"/>
      <c r="F1135" s="343"/>
      <c r="G1135" s="343"/>
      <c r="H1135" s="343"/>
      <c r="I1135" s="343"/>
      <c r="J1135" s="343"/>
      <c r="K1135" s="343"/>
      <c r="L1135" s="343"/>
      <c r="M1135" s="343"/>
      <c r="N1135" s="476"/>
      <c r="O1135" s="196"/>
    </row>
    <row r="1136" spans="1:15" ht="14.4" customHeight="1" x14ac:dyDescent="0.3">
      <c r="A1136" s="473"/>
      <c r="B1136" s="474"/>
      <c r="C1136" s="343"/>
      <c r="D1136" s="362"/>
      <c r="E1136" s="379"/>
      <c r="F1136" s="379"/>
      <c r="G1136" s="343"/>
      <c r="H1136" s="343"/>
      <c r="I1136" s="343"/>
      <c r="J1136" s="343"/>
      <c r="K1136" s="343"/>
      <c r="L1136" s="378"/>
      <c r="M1136" s="343"/>
      <c r="N1136" s="476"/>
      <c r="O1136" s="196"/>
    </row>
    <row r="1137" spans="1:15" ht="14.4" customHeight="1" x14ac:dyDescent="0.3">
      <c r="A1137" s="473"/>
      <c r="B1137" s="372"/>
      <c r="C1137" s="343"/>
      <c r="D1137" s="479"/>
      <c r="E1137" s="343"/>
      <c r="F1137" s="343"/>
      <c r="G1137" s="343"/>
      <c r="H1137" s="343"/>
      <c r="I1137" s="343"/>
      <c r="J1137" s="343"/>
      <c r="K1137" s="343"/>
      <c r="L1137" s="343"/>
      <c r="M1137" s="343"/>
      <c r="N1137" s="476"/>
      <c r="O1137" s="196"/>
    </row>
    <row r="1138" spans="1:15" ht="14.4" customHeight="1" x14ac:dyDescent="0.3">
      <c r="A1138" s="473"/>
      <c r="B1138" s="437"/>
      <c r="C1138" s="343"/>
      <c r="D1138" s="479"/>
      <c r="E1138" s="343"/>
      <c r="F1138" s="343"/>
      <c r="G1138" s="343"/>
      <c r="H1138" s="343"/>
      <c r="I1138" s="343"/>
      <c r="J1138" s="343"/>
      <c r="K1138" s="343"/>
      <c r="L1138" s="343"/>
      <c r="M1138" s="343"/>
      <c r="N1138" s="476"/>
      <c r="O1138" s="196"/>
    </row>
    <row r="1139" spans="1:15" ht="14.4" customHeight="1" x14ac:dyDescent="0.3">
      <c r="A1139" s="473"/>
      <c r="B1139" s="437"/>
      <c r="C1139" s="343"/>
      <c r="D1139" s="479"/>
      <c r="E1139" s="343"/>
      <c r="F1139" s="343"/>
      <c r="G1139" s="343"/>
      <c r="H1139" s="343"/>
      <c r="I1139" s="343"/>
      <c r="J1139" s="343"/>
      <c r="K1139" s="343"/>
      <c r="L1139" s="343"/>
      <c r="M1139" s="343"/>
      <c r="N1139" s="476"/>
      <c r="O1139" s="196"/>
    </row>
    <row r="1140" spans="1:15" ht="14.4" customHeight="1" x14ac:dyDescent="0.3">
      <c r="A1140" s="473"/>
      <c r="B1140" s="437"/>
      <c r="C1140" s="343"/>
      <c r="D1140" s="479"/>
      <c r="E1140" s="343"/>
      <c r="F1140" s="343"/>
      <c r="G1140" s="343"/>
      <c r="H1140" s="343"/>
      <c r="I1140" s="343"/>
      <c r="J1140" s="343"/>
      <c r="K1140" s="343"/>
      <c r="L1140" s="343"/>
      <c r="M1140" s="343"/>
      <c r="N1140" s="476"/>
      <c r="O1140" s="196"/>
    </row>
    <row r="1141" spans="1:15" ht="14.4" customHeight="1" x14ac:dyDescent="0.3">
      <c r="A1141" s="473"/>
      <c r="B1141" s="437"/>
      <c r="C1141" s="343"/>
      <c r="D1141" s="479"/>
      <c r="E1141" s="343"/>
      <c r="F1141" s="343"/>
      <c r="G1141" s="343"/>
      <c r="H1141" s="343"/>
      <c r="I1141" s="343"/>
      <c r="J1141" s="343"/>
      <c r="K1141" s="343"/>
      <c r="L1141" s="343"/>
      <c r="M1141" s="343"/>
      <c r="N1141" s="476"/>
      <c r="O1141" s="196"/>
    </row>
    <row r="1142" spans="1:15" ht="14.4" customHeight="1" x14ac:dyDescent="0.3">
      <c r="A1142" s="473"/>
      <c r="B1142" s="437"/>
      <c r="C1142" s="343"/>
      <c r="D1142" s="479"/>
      <c r="E1142" s="343"/>
      <c r="F1142" s="343"/>
      <c r="G1142" s="343"/>
      <c r="H1142" s="343"/>
      <c r="I1142" s="343"/>
      <c r="J1142" s="343"/>
      <c r="K1142" s="343"/>
      <c r="L1142" s="343"/>
      <c r="M1142" s="343"/>
      <c r="N1142" s="476"/>
      <c r="O1142" s="196"/>
    </row>
    <row r="1143" spans="1:15" ht="13.5" customHeight="1" x14ac:dyDescent="0.3">
      <c r="A1143" s="473"/>
      <c r="B1143" s="437"/>
      <c r="C1143" s="343"/>
      <c r="D1143" s="380"/>
      <c r="E1143" s="343"/>
      <c r="F1143" s="343"/>
      <c r="G1143" s="343"/>
      <c r="H1143" s="343"/>
      <c r="I1143" s="343"/>
      <c r="J1143" s="343"/>
      <c r="K1143" s="343"/>
      <c r="L1143" s="343"/>
      <c r="M1143" s="343"/>
      <c r="N1143" s="476"/>
      <c r="O1143" s="196"/>
    </row>
    <row r="1144" spans="1:15" ht="14.4" customHeight="1" x14ac:dyDescent="0.3">
      <c r="A1144" s="486"/>
      <c r="B1144" s="372"/>
      <c r="C1144" s="343"/>
      <c r="D1144" s="362"/>
      <c r="E1144" s="343"/>
      <c r="F1144" s="343"/>
      <c r="G1144" s="343"/>
      <c r="H1144" s="343"/>
      <c r="I1144" s="343"/>
      <c r="J1144" s="343"/>
      <c r="K1144" s="343"/>
      <c r="L1144" s="343"/>
      <c r="M1144" s="343"/>
      <c r="N1144" s="476"/>
      <c r="O1144" s="196"/>
    </row>
    <row r="1145" spans="1:15" ht="14.4" customHeight="1" x14ac:dyDescent="0.3">
      <c r="A1145" s="473"/>
      <c r="B1145" s="474"/>
      <c r="C1145" s="343"/>
      <c r="D1145" s="362"/>
      <c r="E1145" s="377"/>
      <c r="F1145" s="377"/>
      <c r="G1145" s="377"/>
      <c r="H1145" s="379"/>
      <c r="I1145" s="379"/>
      <c r="J1145" s="343"/>
      <c r="K1145" s="343"/>
      <c r="L1145" s="378"/>
      <c r="M1145" s="343"/>
      <c r="N1145" s="476"/>
      <c r="O1145" s="196"/>
    </row>
    <row r="1146" spans="1:15" ht="14.4" customHeight="1" x14ac:dyDescent="0.35">
      <c r="A1146" s="473"/>
      <c r="B1146" s="372"/>
      <c r="C1146" s="343"/>
      <c r="D1146" s="362"/>
      <c r="E1146" s="343"/>
      <c r="F1146" s="343"/>
      <c r="G1146" s="343"/>
      <c r="H1146" s="343"/>
      <c r="I1146" s="343"/>
      <c r="J1146" s="343"/>
      <c r="K1146" s="343"/>
      <c r="L1146" s="343"/>
      <c r="M1146" s="343"/>
      <c r="N1146" s="487"/>
      <c r="O1146" s="196"/>
    </row>
    <row r="1147" spans="1:15" ht="14.4" customHeight="1" x14ac:dyDescent="0.35">
      <c r="A1147" s="473"/>
      <c r="B1147" s="437"/>
      <c r="C1147" s="343"/>
      <c r="D1147" s="362"/>
      <c r="E1147" s="343"/>
      <c r="F1147" s="343"/>
      <c r="G1147" s="343"/>
      <c r="H1147" s="343"/>
      <c r="I1147" s="343"/>
      <c r="J1147" s="343"/>
      <c r="K1147" s="343"/>
      <c r="L1147" s="343"/>
      <c r="M1147" s="343"/>
      <c r="N1147" s="487"/>
      <c r="O1147" s="196"/>
    </row>
    <row r="1148" spans="1:15" ht="14.4" customHeight="1" x14ac:dyDescent="0.35">
      <c r="A1148" s="473"/>
      <c r="B1148" s="437"/>
      <c r="C1148" s="343"/>
      <c r="D1148" s="362"/>
      <c r="E1148" s="343"/>
      <c r="F1148" s="343"/>
      <c r="G1148" s="343"/>
      <c r="H1148" s="343"/>
      <c r="I1148" s="343"/>
      <c r="J1148" s="343"/>
      <c r="K1148" s="343"/>
      <c r="L1148" s="343"/>
      <c r="M1148" s="343"/>
      <c r="N1148" s="487"/>
      <c r="O1148" s="196"/>
    </row>
    <row r="1149" spans="1:15" ht="14.4" customHeight="1" x14ac:dyDescent="0.35">
      <c r="A1149" s="473"/>
      <c r="B1149" s="437"/>
      <c r="C1149" s="343"/>
      <c r="D1149" s="362"/>
      <c r="E1149" s="343"/>
      <c r="F1149" s="343"/>
      <c r="G1149" s="343"/>
      <c r="H1149" s="343"/>
      <c r="I1149" s="343"/>
      <c r="J1149" s="343"/>
      <c r="K1149" s="343"/>
      <c r="L1149" s="343"/>
      <c r="M1149" s="343"/>
      <c r="N1149" s="487"/>
      <c r="O1149" s="196"/>
    </row>
    <row r="1150" spans="1:15" ht="14.4" customHeight="1" x14ac:dyDescent="0.35">
      <c r="A1150" s="473"/>
      <c r="B1150" s="372"/>
      <c r="C1150" s="343"/>
      <c r="D1150" s="362"/>
      <c r="E1150" s="343"/>
      <c r="F1150" s="343"/>
      <c r="G1150" s="343"/>
      <c r="H1150" s="343"/>
      <c r="I1150" s="343"/>
      <c r="J1150" s="343"/>
      <c r="K1150" s="343"/>
      <c r="L1150" s="343"/>
      <c r="M1150" s="343"/>
      <c r="N1150" s="487"/>
      <c r="O1150" s="196"/>
    </row>
    <row r="1151" spans="1:15" ht="14.4" customHeight="1" x14ac:dyDescent="0.35">
      <c r="A1151" s="473"/>
      <c r="B1151" s="343"/>
      <c r="C1151" s="343"/>
      <c r="D1151" s="362"/>
      <c r="E1151" s="343"/>
      <c r="F1151" s="343"/>
      <c r="G1151" s="343"/>
      <c r="H1151" s="343"/>
      <c r="I1151" s="343"/>
      <c r="J1151" s="343"/>
      <c r="K1151" s="343"/>
      <c r="L1151" s="343"/>
      <c r="M1151" s="343"/>
      <c r="N1151" s="487"/>
      <c r="O1151" s="196"/>
    </row>
    <row r="1152" spans="1:15" ht="14.4" customHeight="1" x14ac:dyDescent="0.3">
      <c r="A1152" s="473"/>
      <c r="B1152" s="372"/>
      <c r="C1152" s="343"/>
      <c r="D1152" s="362"/>
      <c r="E1152" s="343"/>
      <c r="F1152" s="343"/>
      <c r="G1152" s="343"/>
      <c r="H1152" s="343"/>
      <c r="I1152" s="343"/>
      <c r="J1152" s="343"/>
      <c r="K1152" s="343"/>
      <c r="L1152" s="343"/>
      <c r="M1152" s="343"/>
      <c r="N1152" s="476"/>
      <c r="O1152" s="196"/>
    </row>
    <row r="1153" spans="1:15" ht="14.4" customHeight="1" x14ac:dyDescent="0.3">
      <c r="A1153" s="488"/>
      <c r="B1153" s="372"/>
      <c r="C1153" s="343"/>
      <c r="D1153" s="362"/>
      <c r="E1153" s="343"/>
      <c r="F1153" s="343"/>
      <c r="G1153" s="343"/>
      <c r="H1153" s="343"/>
      <c r="I1153" s="343"/>
      <c r="J1153" s="343"/>
      <c r="K1153" s="343"/>
      <c r="L1153" s="343"/>
      <c r="M1153" s="343"/>
      <c r="N1153" s="476"/>
      <c r="O1153" s="196"/>
    </row>
    <row r="1154" spans="1:15" ht="14.4" customHeight="1" x14ac:dyDescent="0.3">
      <c r="A1154" s="372"/>
      <c r="B1154" s="372"/>
      <c r="C1154" s="372"/>
      <c r="D1154" s="372"/>
      <c r="E1154" s="372"/>
      <c r="F1154" s="372"/>
      <c r="G1154" s="372"/>
      <c r="H1154" s="372"/>
      <c r="I1154" s="372"/>
      <c r="J1154" s="372"/>
      <c r="K1154" s="372"/>
      <c r="L1154" s="372"/>
      <c r="M1154" s="372"/>
      <c r="N1154" s="372"/>
      <c r="O1154" s="196"/>
    </row>
    <row r="1155" spans="1:15" ht="14.4" customHeight="1" x14ac:dyDescent="0.3">
      <c r="A1155" s="372"/>
      <c r="B1155" s="372"/>
      <c r="C1155" s="372"/>
      <c r="D1155" s="372"/>
      <c r="E1155" s="372"/>
      <c r="F1155" s="372"/>
      <c r="G1155" s="372"/>
      <c r="H1155" s="372"/>
      <c r="I1155" s="372"/>
      <c r="J1155" s="372"/>
      <c r="K1155" s="372"/>
      <c r="L1155" s="372"/>
      <c r="M1155" s="372"/>
      <c r="N1155" s="372"/>
      <c r="O1155" s="196"/>
    </row>
    <row r="1156" spans="1:15" ht="14.4" customHeight="1" x14ac:dyDescent="0.3">
      <c r="A1156" s="372"/>
      <c r="B1156" s="372"/>
      <c r="C1156" s="372"/>
      <c r="D1156" s="372"/>
      <c r="E1156" s="372"/>
      <c r="F1156" s="372"/>
      <c r="G1156" s="372"/>
      <c r="H1156" s="372"/>
      <c r="I1156" s="372"/>
      <c r="J1156" s="372"/>
      <c r="K1156" s="372"/>
      <c r="L1156" s="372"/>
      <c r="M1156" s="372"/>
      <c r="N1156" s="372"/>
      <c r="O1156" s="196"/>
    </row>
    <row r="1157" spans="1:15" ht="14.4" customHeight="1" x14ac:dyDescent="0.3">
      <c r="A1157" s="372"/>
      <c r="B1157" s="372"/>
      <c r="C1157" s="372"/>
      <c r="D1157" s="372"/>
      <c r="E1157" s="372"/>
      <c r="F1157" s="372"/>
      <c r="G1157" s="372"/>
      <c r="H1157" s="372"/>
      <c r="I1157" s="372"/>
      <c r="J1157" s="372"/>
      <c r="K1157" s="372"/>
      <c r="L1157" s="372"/>
      <c r="M1157" s="372"/>
      <c r="N1157" s="372"/>
      <c r="O1157" s="196"/>
    </row>
    <row r="1158" spans="1:15" ht="14.4" customHeight="1" x14ac:dyDescent="0.3">
      <c r="A1158" s="372"/>
      <c r="B1158" s="372"/>
      <c r="C1158" s="372"/>
      <c r="D1158" s="372"/>
      <c r="E1158" s="372"/>
      <c r="F1158" s="372"/>
      <c r="G1158" s="372"/>
      <c r="H1158" s="372"/>
      <c r="I1158" s="372"/>
      <c r="J1158" s="372"/>
      <c r="K1158" s="372"/>
      <c r="L1158" s="372"/>
      <c r="M1158" s="372"/>
      <c r="N1158" s="372"/>
      <c r="O1158" s="196"/>
    </row>
    <row r="1159" spans="1:15" ht="14.4" customHeight="1" x14ac:dyDescent="0.3">
      <c r="A1159" s="372"/>
      <c r="B1159" s="372"/>
      <c r="C1159" s="372"/>
      <c r="D1159" s="372"/>
      <c r="E1159" s="372"/>
      <c r="F1159" s="372"/>
      <c r="G1159" s="372"/>
      <c r="H1159" s="372"/>
      <c r="I1159" s="372"/>
      <c r="J1159" s="372"/>
      <c r="K1159" s="372"/>
      <c r="L1159" s="372"/>
      <c r="M1159" s="372"/>
      <c r="N1159" s="372"/>
      <c r="O1159" s="196"/>
    </row>
    <row r="1160" spans="1:15" ht="14.4" customHeight="1" x14ac:dyDescent="0.3">
      <c r="A1160" s="372"/>
      <c r="B1160" s="372"/>
      <c r="C1160" s="372"/>
      <c r="D1160" s="372"/>
      <c r="E1160" s="372"/>
      <c r="F1160" s="372"/>
      <c r="G1160" s="372"/>
      <c r="H1160" s="372"/>
      <c r="I1160" s="372"/>
      <c r="J1160" s="372"/>
      <c r="K1160" s="372"/>
      <c r="L1160" s="372"/>
      <c r="M1160" s="372"/>
      <c r="N1160" s="372"/>
      <c r="O1160" s="196"/>
    </row>
    <row r="1161" spans="1:15" ht="14.4" customHeight="1" x14ac:dyDescent="0.3">
      <c r="A1161" s="372"/>
      <c r="B1161" s="372"/>
      <c r="C1161" s="372"/>
      <c r="D1161" s="372"/>
      <c r="E1161" s="372"/>
      <c r="F1161" s="372"/>
      <c r="G1161" s="372"/>
      <c r="H1161" s="372"/>
      <c r="I1161" s="372"/>
      <c r="J1161" s="372"/>
      <c r="K1161" s="372"/>
      <c r="L1161" s="372"/>
      <c r="M1161" s="372"/>
      <c r="N1161" s="372"/>
      <c r="O1161" s="196"/>
    </row>
    <row r="1162" spans="1:15" ht="14.4" customHeight="1" x14ac:dyDescent="0.3">
      <c r="A1162" s="488"/>
      <c r="B1162" s="372"/>
      <c r="C1162" s="343"/>
      <c r="D1162" s="362"/>
      <c r="E1162" s="343"/>
      <c r="F1162" s="343"/>
      <c r="G1162" s="343"/>
      <c r="H1162" s="343"/>
      <c r="I1162" s="343"/>
      <c r="J1162" s="343"/>
      <c r="K1162" s="343"/>
      <c r="L1162" s="343"/>
      <c r="M1162" s="343"/>
      <c r="N1162" s="476"/>
      <c r="O1162" s="196"/>
    </row>
    <row r="1163" spans="1:15" ht="14.4" customHeight="1" x14ac:dyDescent="0.3">
      <c r="A1163" s="473"/>
      <c r="B1163" s="372"/>
      <c r="C1163" s="343"/>
      <c r="D1163" s="362"/>
      <c r="E1163" s="343"/>
      <c r="F1163" s="343"/>
      <c r="G1163" s="343"/>
      <c r="H1163" s="343"/>
      <c r="I1163" s="343"/>
      <c r="J1163" s="343"/>
      <c r="K1163" s="343"/>
      <c r="L1163" s="343"/>
      <c r="M1163" s="343"/>
      <c r="N1163" s="476"/>
      <c r="O1163" s="196"/>
    </row>
    <row r="1164" spans="1:15" ht="14.4" customHeight="1" x14ac:dyDescent="0.3">
      <c r="A1164" s="473"/>
      <c r="B1164" s="372"/>
      <c r="C1164" s="343"/>
      <c r="D1164" s="362"/>
      <c r="E1164" s="343"/>
      <c r="F1164" s="343"/>
      <c r="G1164" s="343"/>
      <c r="H1164" s="343"/>
      <c r="I1164" s="343"/>
      <c r="J1164" s="343"/>
      <c r="K1164" s="343"/>
      <c r="L1164" s="343"/>
      <c r="M1164" s="343"/>
      <c r="N1164" s="476"/>
      <c r="O1164" s="196"/>
    </row>
    <row r="1165" spans="1:15" ht="15" customHeight="1" x14ac:dyDescent="0.3">
      <c r="A1165" s="473"/>
      <c r="B1165" s="372"/>
      <c r="C1165" s="343"/>
      <c r="D1165" s="362"/>
      <c r="E1165" s="343"/>
      <c r="F1165" s="343"/>
      <c r="G1165" s="343"/>
      <c r="H1165" s="343"/>
      <c r="I1165" s="343"/>
      <c r="J1165" s="343"/>
      <c r="K1165" s="343"/>
      <c r="L1165" s="343"/>
      <c r="M1165" s="343"/>
      <c r="N1165" s="476"/>
      <c r="O1165" s="196"/>
    </row>
    <row r="1166" spans="1:15" ht="15" customHeight="1" x14ac:dyDescent="0.3">
      <c r="A1166" s="473"/>
      <c r="B1166" s="372"/>
      <c r="C1166" s="343"/>
      <c r="D1166" s="362"/>
      <c r="E1166" s="343"/>
      <c r="F1166" s="343"/>
      <c r="G1166" s="343"/>
      <c r="H1166" s="343"/>
      <c r="I1166" s="343"/>
      <c r="J1166" s="343"/>
      <c r="K1166" s="343"/>
      <c r="L1166" s="343"/>
      <c r="M1166" s="343"/>
      <c r="N1166" s="476"/>
      <c r="O1166" s="196"/>
    </row>
    <row r="1167" spans="1:15" ht="15.75" customHeight="1" x14ac:dyDescent="0.3">
      <c r="A1167" s="372"/>
      <c r="B1167" s="372"/>
      <c r="C1167" s="372"/>
      <c r="D1167" s="372"/>
      <c r="E1167" s="372"/>
      <c r="F1167" s="372"/>
      <c r="G1167" s="372"/>
      <c r="H1167" s="372"/>
      <c r="I1167" s="372"/>
      <c r="J1167" s="372"/>
      <c r="K1167" s="372"/>
      <c r="L1167" s="372"/>
      <c r="M1167" s="372"/>
      <c r="N1167" s="372"/>
      <c r="O1167" s="196"/>
    </row>
    <row r="1168" spans="1:15" ht="15.6" customHeight="1" x14ac:dyDescent="0.3">
      <c r="A1168" s="372"/>
      <c r="B1168" s="372"/>
      <c r="C1168" s="372"/>
      <c r="D1168" s="372"/>
      <c r="E1168" s="372"/>
      <c r="F1168" s="372"/>
      <c r="G1168" s="372"/>
      <c r="H1168" s="372"/>
      <c r="I1168" s="372"/>
      <c r="J1168" s="372"/>
      <c r="K1168" s="372"/>
      <c r="L1168" s="372"/>
      <c r="M1168" s="372"/>
      <c r="N1168" s="372"/>
      <c r="O1168" s="196"/>
    </row>
    <row r="1169" spans="1:15" ht="15.6" customHeight="1" x14ac:dyDescent="0.3">
      <c r="A1169" s="372"/>
      <c r="B1169" s="372"/>
      <c r="C1169" s="372"/>
      <c r="D1169" s="372"/>
      <c r="E1169" s="372"/>
      <c r="F1169" s="372"/>
      <c r="G1169" s="372"/>
      <c r="H1169" s="372"/>
      <c r="I1169" s="372"/>
      <c r="J1169" s="372"/>
      <c r="K1169" s="372"/>
      <c r="L1169" s="372"/>
      <c r="M1169" s="372"/>
      <c r="N1169" s="372"/>
      <c r="O1169" s="196"/>
    </row>
    <row r="1170" spans="1:15" ht="15.6" customHeight="1" x14ac:dyDescent="0.3">
      <c r="A1170" s="372"/>
      <c r="B1170" s="372"/>
      <c r="C1170" s="372"/>
      <c r="D1170" s="372"/>
      <c r="E1170" s="372"/>
      <c r="F1170" s="372"/>
      <c r="G1170" s="372"/>
      <c r="H1170" s="372"/>
      <c r="I1170" s="372"/>
      <c r="J1170" s="372"/>
      <c r="K1170" s="372"/>
      <c r="L1170" s="372"/>
      <c r="M1170" s="372"/>
      <c r="N1170" s="372"/>
      <c r="O1170" s="196"/>
    </row>
    <row r="1171" spans="1:15" ht="15.6" customHeight="1" x14ac:dyDescent="0.3">
      <c r="A1171" s="372"/>
      <c r="B1171" s="372"/>
      <c r="C1171" s="372"/>
      <c r="D1171" s="372"/>
      <c r="E1171" s="372"/>
      <c r="F1171" s="372"/>
      <c r="G1171" s="372"/>
      <c r="H1171" s="372"/>
      <c r="I1171" s="372"/>
      <c r="J1171" s="372"/>
      <c r="K1171" s="372"/>
      <c r="L1171" s="372"/>
      <c r="M1171" s="372"/>
      <c r="N1171" s="372"/>
      <c r="O1171" s="196"/>
    </row>
    <row r="1172" spans="1:15" ht="15.6" customHeight="1" x14ac:dyDescent="0.3">
      <c r="A1172" s="372"/>
      <c r="B1172" s="372"/>
      <c r="C1172" s="372"/>
      <c r="D1172" s="372"/>
      <c r="E1172" s="372"/>
      <c r="F1172" s="372"/>
      <c r="G1172" s="372"/>
      <c r="H1172" s="372"/>
      <c r="I1172" s="372"/>
      <c r="J1172" s="372"/>
      <c r="K1172" s="372"/>
      <c r="L1172" s="372"/>
      <c r="M1172" s="372"/>
      <c r="N1172" s="372"/>
      <c r="O1172" s="196"/>
    </row>
    <row r="1173" spans="1:15" ht="15.6" customHeight="1" x14ac:dyDescent="0.3">
      <c r="A1173" s="372"/>
      <c r="B1173" s="372"/>
      <c r="C1173" s="372"/>
      <c r="D1173" s="372"/>
      <c r="E1173" s="372"/>
      <c r="F1173" s="372"/>
      <c r="G1173" s="372"/>
      <c r="H1173" s="372"/>
      <c r="I1173" s="372"/>
      <c r="J1173" s="372"/>
      <c r="K1173" s="372"/>
      <c r="L1173" s="372"/>
      <c r="M1173" s="372"/>
      <c r="N1173" s="372"/>
      <c r="O1173" s="196"/>
    </row>
    <row r="1174" spans="1:15" ht="15" customHeight="1" x14ac:dyDescent="0.3">
      <c r="A1174" s="372"/>
      <c r="B1174" s="372"/>
      <c r="C1174" s="372"/>
      <c r="D1174" s="372"/>
      <c r="E1174" s="372"/>
      <c r="F1174" s="372"/>
      <c r="G1174" s="372"/>
      <c r="H1174" s="372"/>
      <c r="I1174" s="372"/>
      <c r="J1174" s="372"/>
      <c r="K1174" s="372"/>
      <c r="L1174" s="372"/>
      <c r="M1174" s="372"/>
      <c r="N1174" s="372"/>
      <c r="O1174" s="196"/>
    </row>
    <row r="1175" spans="1:15" ht="14.4" customHeight="1" x14ac:dyDescent="0.3">
      <c r="A1175" s="372"/>
      <c r="B1175" s="372"/>
      <c r="C1175" s="372"/>
      <c r="D1175" s="372"/>
      <c r="E1175" s="372"/>
      <c r="F1175" s="372"/>
      <c r="G1175" s="372"/>
      <c r="H1175" s="372"/>
      <c r="I1175" s="372"/>
      <c r="J1175" s="372"/>
      <c r="K1175" s="372"/>
      <c r="L1175" s="372"/>
      <c r="M1175" s="372"/>
      <c r="N1175" s="372"/>
      <c r="O1175" s="196"/>
    </row>
    <row r="1176" spans="1:15" ht="14.4" customHeight="1" x14ac:dyDescent="0.3">
      <c r="A1176" s="372"/>
      <c r="B1176" s="372"/>
      <c r="C1176" s="372"/>
      <c r="D1176" s="372"/>
      <c r="E1176" s="372"/>
      <c r="F1176" s="372"/>
      <c r="G1176" s="372"/>
      <c r="H1176" s="372"/>
      <c r="I1176" s="372"/>
      <c r="J1176" s="372"/>
      <c r="K1176" s="372"/>
      <c r="L1176" s="372"/>
      <c r="M1176" s="372"/>
      <c r="N1176" s="372"/>
      <c r="O1176" s="196"/>
    </row>
    <row r="1177" spans="1:15" ht="14.4" customHeight="1" x14ac:dyDescent="0.3">
      <c r="A1177" s="372"/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2"/>
      <c r="N1177" s="372"/>
      <c r="O1177" s="196"/>
    </row>
    <row r="1178" spans="1:15" ht="14.4" customHeight="1" x14ac:dyDescent="0.3">
      <c r="A1178" s="372"/>
      <c r="B1178" s="372"/>
      <c r="C1178" s="372"/>
      <c r="D1178" s="372"/>
      <c r="E1178" s="372"/>
      <c r="F1178" s="372"/>
      <c r="G1178" s="372"/>
      <c r="H1178" s="372"/>
      <c r="I1178" s="372"/>
      <c r="J1178" s="372"/>
      <c r="K1178" s="372"/>
      <c r="L1178" s="372"/>
      <c r="M1178" s="372"/>
      <c r="N1178" s="372"/>
      <c r="O1178" s="196"/>
    </row>
    <row r="1179" spans="1:15" ht="14.4" customHeight="1" x14ac:dyDescent="0.3">
      <c r="A1179" s="372"/>
      <c r="B1179" s="372"/>
      <c r="C1179" s="372"/>
      <c r="D1179" s="372"/>
      <c r="E1179" s="372"/>
      <c r="F1179" s="372"/>
      <c r="G1179" s="372"/>
      <c r="H1179" s="372"/>
      <c r="I1179" s="372"/>
      <c r="J1179" s="372"/>
      <c r="K1179" s="372"/>
      <c r="L1179" s="372"/>
      <c r="M1179" s="372"/>
      <c r="N1179" s="372"/>
      <c r="O1179" s="196"/>
    </row>
    <row r="1180" spans="1:15" ht="14.4" customHeight="1" x14ac:dyDescent="0.3">
      <c r="A1180" s="372"/>
      <c r="B1180" s="372"/>
      <c r="C1180" s="372"/>
      <c r="D1180" s="372"/>
      <c r="E1180" s="372"/>
      <c r="F1180" s="372"/>
      <c r="G1180" s="372"/>
      <c r="H1180" s="372"/>
      <c r="I1180" s="372"/>
      <c r="J1180" s="372"/>
      <c r="K1180" s="372"/>
      <c r="L1180" s="372"/>
      <c r="M1180" s="372"/>
      <c r="N1180" s="372"/>
      <c r="O1180" s="196"/>
    </row>
    <row r="1181" spans="1:15" ht="14.4" customHeight="1" x14ac:dyDescent="0.3">
      <c r="A1181" s="372"/>
      <c r="B1181" s="372"/>
      <c r="C1181" s="372"/>
      <c r="D1181" s="372"/>
      <c r="E1181" s="372"/>
      <c r="F1181" s="372"/>
      <c r="G1181" s="372"/>
      <c r="H1181" s="372"/>
      <c r="I1181" s="372"/>
      <c r="J1181" s="372"/>
      <c r="K1181" s="372"/>
      <c r="L1181" s="372"/>
      <c r="M1181" s="372"/>
      <c r="N1181" s="372"/>
      <c r="O1181" s="196"/>
    </row>
    <row r="1182" spans="1:15" ht="14.4" customHeight="1" x14ac:dyDescent="0.3">
      <c r="A1182" s="372"/>
      <c r="B1182" s="372"/>
      <c r="C1182" s="372"/>
      <c r="D1182" s="372"/>
      <c r="E1182" s="372"/>
      <c r="F1182" s="372"/>
      <c r="G1182" s="372"/>
      <c r="H1182" s="372"/>
      <c r="I1182" s="372"/>
      <c r="J1182" s="372"/>
      <c r="K1182" s="372"/>
      <c r="L1182" s="372"/>
      <c r="M1182" s="372"/>
      <c r="N1182" s="372"/>
      <c r="O1182" s="196"/>
    </row>
    <row r="1183" spans="1:15" ht="14.4" customHeight="1" x14ac:dyDescent="0.3">
      <c r="A1183" s="372"/>
      <c r="B1183" s="372"/>
      <c r="C1183" s="372"/>
      <c r="D1183" s="372"/>
      <c r="E1183" s="372"/>
      <c r="F1183" s="372"/>
      <c r="G1183" s="372"/>
      <c r="H1183" s="372"/>
      <c r="I1183" s="372"/>
      <c r="J1183" s="372"/>
      <c r="K1183" s="372"/>
      <c r="L1183" s="372"/>
      <c r="M1183" s="372"/>
      <c r="N1183" s="372"/>
      <c r="O1183" s="196"/>
    </row>
    <row r="1184" spans="1:15" ht="14.4" customHeight="1" x14ac:dyDescent="0.3">
      <c r="A1184" s="372"/>
      <c r="B1184" s="372"/>
      <c r="C1184" s="372"/>
      <c r="D1184" s="372"/>
      <c r="E1184" s="372"/>
      <c r="F1184" s="372"/>
      <c r="G1184" s="372"/>
      <c r="H1184" s="372"/>
      <c r="I1184" s="372"/>
      <c r="J1184" s="372"/>
      <c r="K1184" s="372"/>
      <c r="L1184" s="372"/>
      <c r="M1184" s="372"/>
      <c r="N1184" s="372"/>
      <c r="O1184" s="196"/>
    </row>
    <row r="1185" spans="1:15" ht="14.4" customHeight="1" x14ac:dyDescent="0.3">
      <c r="A1185" s="372"/>
      <c r="B1185" s="372"/>
      <c r="C1185" s="372"/>
      <c r="D1185" s="372"/>
      <c r="E1185" s="372"/>
      <c r="F1185" s="372"/>
      <c r="G1185" s="372"/>
      <c r="H1185" s="372"/>
      <c r="I1185" s="372"/>
      <c r="J1185" s="372"/>
      <c r="K1185" s="372"/>
      <c r="L1185" s="372"/>
      <c r="M1185" s="372"/>
      <c r="N1185" s="372"/>
      <c r="O1185" s="196"/>
    </row>
    <row r="1186" spans="1:15" ht="14.4" customHeight="1" x14ac:dyDescent="0.3">
      <c r="A1186" s="372"/>
      <c r="B1186" s="372"/>
      <c r="C1186" s="372"/>
      <c r="D1186" s="372"/>
      <c r="E1186" s="372"/>
      <c r="F1186" s="372"/>
      <c r="G1186" s="372"/>
      <c r="H1186" s="372"/>
      <c r="I1186" s="372"/>
      <c r="J1186" s="372"/>
      <c r="K1186" s="372"/>
      <c r="L1186" s="372"/>
      <c r="M1186" s="372"/>
      <c r="N1186" s="372"/>
      <c r="O1186" s="196"/>
    </row>
    <row r="1187" spans="1:15" ht="14.4" customHeight="1" x14ac:dyDescent="0.3">
      <c r="A1187" s="372"/>
      <c r="B1187" s="372"/>
      <c r="C1187" s="372"/>
      <c r="D1187" s="372"/>
      <c r="E1187" s="372"/>
      <c r="F1187" s="372"/>
      <c r="G1187" s="372"/>
      <c r="H1187" s="372"/>
      <c r="I1187" s="372"/>
      <c r="J1187" s="372"/>
      <c r="K1187" s="372"/>
      <c r="L1187" s="372"/>
      <c r="M1187" s="372"/>
      <c r="N1187" s="372"/>
      <c r="O1187" s="196"/>
    </row>
    <row r="1188" spans="1:15" ht="14.4" customHeight="1" x14ac:dyDescent="0.3">
      <c r="A1188" s="372"/>
      <c r="B1188" s="372"/>
      <c r="C1188" s="372"/>
      <c r="D1188" s="372"/>
      <c r="E1188" s="372"/>
      <c r="F1188" s="372"/>
      <c r="G1188" s="372"/>
      <c r="H1188" s="372"/>
      <c r="I1188" s="372"/>
      <c r="J1188" s="372"/>
      <c r="K1188" s="372"/>
      <c r="L1188" s="372"/>
      <c r="M1188" s="372"/>
      <c r="N1188" s="372"/>
      <c r="O1188" s="196"/>
    </row>
    <row r="1189" spans="1:15" ht="14.4" customHeight="1" x14ac:dyDescent="0.3">
      <c r="A1189" s="372"/>
      <c r="B1189" s="372"/>
      <c r="C1189" s="372"/>
      <c r="D1189" s="372"/>
      <c r="E1189" s="372"/>
      <c r="F1189" s="372"/>
      <c r="G1189" s="372"/>
      <c r="H1189" s="372"/>
      <c r="I1189" s="372"/>
      <c r="J1189" s="372"/>
      <c r="K1189" s="372"/>
      <c r="L1189" s="372"/>
      <c r="M1189" s="372"/>
      <c r="N1189" s="372"/>
      <c r="O1189" s="196"/>
    </row>
    <row r="1190" spans="1:15" ht="14.4" customHeight="1" x14ac:dyDescent="0.3">
      <c r="A1190" s="372"/>
      <c r="B1190" s="372"/>
      <c r="C1190" s="372"/>
      <c r="D1190" s="372"/>
      <c r="E1190" s="372"/>
      <c r="F1190" s="372"/>
      <c r="G1190" s="372"/>
      <c r="H1190" s="372"/>
      <c r="I1190" s="372"/>
      <c r="J1190" s="372"/>
      <c r="K1190" s="372"/>
      <c r="L1190" s="372"/>
      <c r="M1190" s="372"/>
      <c r="N1190" s="372"/>
      <c r="O1190" s="196"/>
    </row>
    <row r="1191" spans="1:15" ht="14.4" customHeight="1" x14ac:dyDescent="0.3">
      <c r="A1191" s="372"/>
      <c r="B1191" s="372"/>
      <c r="C1191" s="372"/>
      <c r="D1191" s="372"/>
      <c r="E1191" s="372"/>
      <c r="F1191" s="372"/>
      <c r="G1191" s="372"/>
      <c r="H1191" s="372"/>
      <c r="I1191" s="372"/>
      <c r="J1191" s="372"/>
      <c r="K1191" s="372"/>
      <c r="L1191" s="372"/>
      <c r="M1191" s="372"/>
      <c r="N1191" s="372"/>
      <c r="O1191" s="196"/>
    </row>
    <row r="1192" spans="1:15" ht="14.4" customHeight="1" x14ac:dyDescent="0.3">
      <c r="A1192" s="372"/>
      <c r="B1192" s="372"/>
      <c r="C1192" s="372"/>
      <c r="D1192" s="372"/>
      <c r="E1192" s="372"/>
      <c r="F1192" s="372"/>
      <c r="G1192" s="372"/>
      <c r="H1192" s="372"/>
      <c r="I1192" s="372"/>
      <c r="J1192" s="372"/>
      <c r="K1192" s="372"/>
      <c r="L1192" s="372"/>
      <c r="M1192" s="372"/>
      <c r="N1192" s="372"/>
      <c r="O1192" s="196"/>
    </row>
    <row r="1193" spans="1:15" ht="14.4" customHeight="1" x14ac:dyDescent="0.3">
      <c r="A1193" s="372"/>
      <c r="B1193" s="372"/>
      <c r="C1193" s="372"/>
      <c r="D1193" s="372"/>
      <c r="E1193" s="372"/>
      <c r="F1193" s="372"/>
      <c r="G1193" s="372"/>
      <c r="H1193" s="372"/>
      <c r="I1193" s="372"/>
      <c r="J1193" s="372"/>
      <c r="K1193" s="372"/>
      <c r="L1193" s="372"/>
      <c r="M1193" s="372"/>
      <c r="N1193" s="372"/>
      <c r="O1193" s="196"/>
    </row>
    <row r="1194" spans="1:15" ht="14.4" customHeight="1" x14ac:dyDescent="0.3">
      <c r="A1194" s="372"/>
      <c r="B1194" s="372"/>
      <c r="C1194" s="372"/>
      <c r="D1194" s="372"/>
      <c r="E1194" s="372"/>
      <c r="F1194" s="372"/>
      <c r="G1194" s="372"/>
      <c r="H1194" s="372"/>
      <c r="I1194" s="372"/>
      <c r="J1194" s="372"/>
      <c r="K1194" s="372"/>
      <c r="L1194" s="372"/>
      <c r="M1194" s="372"/>
      <c r="N1194" s="372"/>
      <c r="O1194" s="196"/>
    </row>
    <row r="1195" spans="1:15" ht="14.4" customHeight="1" x14ac:dyDescent="0.3">
      <c r="A1195" s="372"/>
      <c r="B1195" s="372"/>
      <c r="C1195" s="372"/>
      <c r="D1195" s="372"/>
      <c r="E1195" s="372"/>
      <c r="F1195" s="372"/>
      <c r="G1195" s="372"/>
      <c r="H1195" s="372"/>
      <c r="I1195" s="372"/>
      <c r="J1195" s="372"/>
      <c r="K1195" s="372"/>
      <c r="L1195" s="372"/>
      <c r="M1195" s="372"/>
      <c r="N1195" s="372"/>
      <c r="O1195" s="196"/>
    </row>
    <row r="1196" spans="1:15" ht="14.4" customHeight="1" x14ac:dyDescent="0.3">
      <c r="A1196" s="372"/>
      <c r="B1196" s="372"/>
      <c r="C1196" s="372"/>
      <c r="D1196" s="372"/>
      <c r="E1196" s="372"/>
      <c r="F1196" s="372"/>
      <c r="G1196" s="372"/>
      <c r="H1196" s="372"/>
      <c r="I1196" s="372"/>
      <c r="J1196" s="372"/>
      <c r="K1196" s="372"/>
      <c r="L1196" s="372"/>
      <c r="M1196" s="372"/>
      <c r="N1196" s="372"/>
      <c r="O1196" s="196"/>
    </row>
    <row r="1197" spans="1:15" ht="14.4" customHeight="1" x14ac:dyDescent="0.3">
      <c r="A1197" s="473"/>
      <c r="B1197" s="474"/>
      <c r="C1197" s="343"/>
      <c r="D1197" s="362"/>
      <c r="E1197" s="377"/>
      <c r="F1197" s="483"/>
      <c r="G1197" s="377"/>
      <c r="H1197" s="377"/>
      <c r="I1197" s="377"/>
      <c r="J1197" s="343"/>
      <c r="K1197" s="343"/>
      <c r="L1197" s="378"/>
      <c r="M1197" s="343"/>
      <c r="N1197" s="476"/>
      <c r="O1197" s="196"/>
    </row>
    <row r="1198" spans="1:15" ht="14.4" customHeight="1" x14ac:dyDescent="0.3">
      <c r="A1198" s="473"/>
      <c r="B1198" s="372"/>
      <c r="C1198" s="343"/>
      <c r="D1198" s="343"/>
      <c r="E1198" s="343"/>
      <c r="F1198" s="343"/>
      <c r="G1198" s="343"/>
      <c r="H1198" s="343"/>
      <c r="I1198" s="343"/>
      <c r="J1198" s="343"/>
      <c r="K1198" s="343"/>
      <c r="L1198" s="343"/>
      <c r="M1198" s="343"/>
      <c r="N1198" s="476"/>
      <c r="O1198" s="196"/>
    </row>
    <row r="1199" spans="1:15" ht="14.4" customHeight="1" x14ac:dyDescent="0.3">
      <c r="A1199" s="473"/>
      <c r="B1199" s="372"/>
      <c r="C1199" s="343"/>
      <c r="D1199" s="343"/>
      <c r="E1199" s="343"/>
      <c r="F1199" s="343"/>
      <c r="G1199" s="343"/>
      <c r="H1199" s="343"/>
      <c r="I1199" s="343"/>
      <c r="J1199" s="343"/>
      <c r="K1199" s="343"/>
      <c r="L1199" s="343"/>
      <c r="M1199" s="343"/>
      <c r="N1199" s="476"/>
      <c r="O1199" s="196"/>
    </row>
    <row r="1200" spans="1:15" ht="14.4" customHeight="1" x14ac:dyDescent="0.3">
      <c r="A1200" s="473"/>
      <c r="B1200" s="372"/>
      <c r="C1200" s="343"/>
      <c r="D1200" s="343"/>
      <c r="E1200" s="343"/>
      <c r="F1200" s="343"/>
      <c r="G1200" s="343"/>
      <c r="H1200" s="343"/>
      <c r="I1200" s="343"/>
      <c r="J1200" s="343"/>
      <c r="K1200" s="343"/>
      <c r="L1200" s="343"/>
      <c r="M1200" s="343"/>
      <c r="N1200" s="476"/>
      <c r="O1200" s="196"/>
    </row>
    <row r="1201" spans="1:15" ht="14.4" customHeight="1" x14ac:dyDescent="0.3">
      <c r="A1201" s="473"/>
      <c r="B1201" s="372"/>
      <c r="C1201" s="343"/>
      <c r="D1201" s="343"/>
      <c r="E1201" s="343"/>
      <c r="F1201" s="343"/>
      <c r="G1201" s="343"/>
      <c r="H1201" s="343"/>
      <c r="I1201" s="343"/>
      <c r="J1201" s="343"/>
      <c r="K1201" s="343"/>
      <c r="L1201" s="343"/>
      <c r="M1201" s="343"/>
      <c r="N1201" s="476"/>
      <c r="O1201" s="196"/>
    </row>
    <row r="1202" spans="1:15" ht="14.4" customHeight="1" x14ac:dyDescent="0.3">
      <c r="A1202" s="473"/>
      <c r="B1202" s="372"/>
      <c r="C1202" s="343"/>
      <c r="D1202" s="343"/>
      <c r="E1202" s="343"/>
      <c r="F1202" s="343"/>
      <c r="G1202" s="343"/>
      <c r="H1202" s="343"/>
      <c r="I1202" s="343"/>
      <c r="J1202" s="343"/>
      <c r="K1202" s="343"/>
      <c r="L1202" s="343"/>
      <c r="M1202" s="343"/>
      <c r="N1202" s="476"/>
      <c r="O1202" s="196"/>
    </row>
    <row r="1203" spans="1:15" ht="14.4" customHeight="1" x14ac:dyDescent="0.3">
      <c r="A1203" s="473"/>
      <c r="B1203" s="372"/>
      <c r="C1203" s="343"/>
      <c r="D1203" s="343"/>
      <c r="E1203" s="343"/>
      <c r="F1203" s="343"/>
      <c r="G1203" s="343"/>
      <c r="H1203" s="343"/>
      <c r="I1203" s="343"/>
      <c r="J1203" s="343"/>
      <c r="K1203" s="343"/>
      <c r="L1203" s="343"/>
      <c r="M1203" s="343"/>
      <c r="N1203" s="476"/>
      <c r="O1203" s="196"/>
    </row>
    <row r="1204" spans="1:15" ht="14.4" customHeight="1" x14ac:dyDescent="0.3">
      <c r="A1204" s="473"/>
      <c r="B1204" s="372"/>
      <c r="C1204" s="343"/>
      <c r="D1204" s="362"/>
      <c r="E1204" s="343"/>
      <c r="F1204" s="343"/>
      <c r="G1204" s="343"/>
      <c r="H1204" s="343"/>
      <c r="I1204" s="343"/>
      <c r="J1204" s="343"/>
      <c r="K1204" s="343"/>
      <c r="L1204" s="343"/>
      <c r="M1204" s="343"/>
      <c r="N1204" s="476"/>
      <c r="O1204" s="196"/>
    </row>
    <row r="1205" spans="1:15" ht="14.4" customHeight="1" x14ac:dyDescent="0.3">
      <c r="A1205" s="473"/>
      <c r="B1205" s="372"/>
      <c r="C1205" s="343"/>
      <c r="D1205" s="362"/>
      <c r="E1205" s="377"/>
      <c r="F1205" s="377"/>
      <c r="G1205" s="377"/>
      <c r="H1205" s="377"/>
      <c r="I1205" s="377"/>
      <c r="J1205" s="483"/>
      <c r="K1205" s="489"/>
      <c r="L1205" s="378"/>
      <c r="M1205" s="343"/>
      <c r="N1205" s="476"/>
      <c r="O1205" s="196"/>
    </row>
    <row r="1206" spans="1:15" ht="14.4" customHeight="1" x14ac:dyDescent="0.3">
      <c r="A1206" s="473"/>
      <c r="B1206" s="372"/>
      <c r="C1206" s="343"/>
      <c r="D1206" s="362"/>
      <c r="E1206" s="343"/>
      <c r="F1206" s="343"/>
      <c r="G1206" s="343"/>
      <c r="H1206" s="343"/>
      <c r="I1206" s="343"/>
      <c r="J1206" s="343"/>
      <c r="K1206" s="343"/>
      <c r="L1206" s="343"/>
      <c r="M1206" s="343"/>
      <c r="N1206" s="476"/>
      <c r="O1206" s="196"/>
    </row>
    <row r="1207" spans="1:15" ht="14.4" customHeight="1" x14ac:dyDescent="0.3">
      <c r="A1207" s="473"/>
      <c r="B1207" s="372"/>
      <c r="C1207" s="343"/>
      <c r="D1207" s="362"/>
      <c r="E1207" s="343"/>
      <c r="F1207" s="343"/>
      <c r="G1207" s="343"/>
      <c r="H1207" s="343"/>
      <c r="I1207" s="343"/>
      <c r="J1207" s="343"/>
      <c r="K1207" s="343"/>
      <c r="L1207" s="343"/>
      <c r="M1207" s="343"/>
      <c r="N1207" s="476"/>
      <c r="O1207" s="196"/>
    </row>
    <row r="1208" spans="1:15" ht="14.4" customHeight="1" x14ac:dyDescent="0.3">
      <c r="A1208" s="473"/>
      <c r="B1208" s="372"/>
      <c r="C1208" s="343"/>
      <c r="D1208" s="362"/>
      <c r="E1208" s="343"/>
      <c r="F1208" s="343"/>
      <c r="G1208" s="343"/>
      <c r="H1208" s="343"/>
      <c r="I1208" s="343"/>
      <c r="J1208" s="343"/>
      <c r="K1208" s="343"/>
      <c r="L1208" s="343"/>
      <c r="M1208" s="343"/>
      <c r="N1208" s="476"/>
      <c r="O1208" s="196"/>
    </row>
    <row r="1209" spans="1:15" ht="14.4" customHeight="1" x14ac:dyDescent="0.3">
      <c r="A1209" s="473"/>
      <c r="B1209" s="372"/>
      <c r="C1209" s="343"/>
      <c r="D1209" s="362"/>
      <c r="E1209" s="343"/>
      <c r="F1209" s="343"/>
      <c r="G1209" s="343"/>
      <c r="H1209" s="343"/>
      <c r="I1209" s="343"/>
      <c r="J1209" s="343"/>
      <c r="K1209" s="343"/>
      <c r="L1209" s="343"/>
      <c r="M1209" s="343"/>
      <c r="N1209" s="476"/>
      <c r="O1209" s="196"/>
    </row>
    <row r="1210" spans="1:15" ht="14.4" customHeight="1" x14ac:dyDescent="0.3">
      <c r="A1210" s="473"/>
      <c r="B1210" s="372"/>
      <c r="C1210" s="343"/>
      <c r="D1210" s="362"/>
      <c r="E1210" s="343"/>
      <c r="F1210" s="343"/>
      <c r="G1210" s="343"/>
      <c r="H1210" s="343"/>
      <c r="I1210" s="343"/>
      <c r="J1210" s="343"/>
      <c r="K1210" s="343"/>
      <c r="L1210" s="343"/>
      <c r="M1210" s="343"/>
      <c r="N1210" s="476"/>
      <c r="O1210" s="196"/>
    </row>
    <row r="1211" spans="1:15" ht="14.4" customHeight="1" x14ac:dyDescent="0.3">
      <c r="A1211" s="473"/>
      <c r="B1211" s="372"/>
      <c r="C1211" s="343"/>
      <c r="D1211" s="362"/>
      <c r="E1211" s="343"/>
      <c r="F1211" s="343"/>
      <c r="G1211" s="343"/>
      <c r="H1211" s="343"/>
      <c r="I1211" s="343"/>
      <c r="J1211" s="343"/>
      <c r="K1211" s="343"/>
      <c r="L1211" s="343"/>
      <c r="M1211" s="343"/>
      <c r="N1211" s="476"/>
      <c r="O1211" s="196"/>
    </row>
    <row r="1212" spans="1:15" ht="14.4" customHeight="1" x14ac:dyDescent="0.3">
      <c r="A1212" s="372"/>
      <c r="B1212" s="372"/>
      <c r="C1212" s="372"/>
      <c r="D1212" s="372"/>
      <c r="E1212" s="372"/>
      <c r="F1212" s="372"/>
      <c r="G1212" s="372"/>
      <c r="H1212" s="372"/>
      <c r="I1212" s="372"/>
      <c r="J1212" s="372"/>
      <c r="K1212" s="372"/>
      <c r="L1212" s="372"/>
      <c r="M1212" s="372"/>
      <c r="N1212" s="372"/>
      <c r="O1212" s="196"/>
    </row>
    <row r="1213" spans="1:15" ht="14.4" customHeight="1" x14ac:dyDescent="0.3">
      <c r="A1213" s="372"/>
      <c r="B1213" s="372"/>
      <c r="C1213" s="372"/>
      <c r="D1213" s="372"/>
      <c r="E1213" s="372"/>
      <c r="F1213" s="372"/>
      <c r="G1213" s="372"/>
      <c r="H1213" s="372"/>
      <c r="I1213" s="372"/>
      <c r="J1213" s="372"/>
      <c r="K1213" s="372"/>
      <c r="L1213" s="372"/>
      <c r="M1213" s="372"/>
      <c r="N1213" s="372"/>
      <c r="O1213" s="196"/>
    </row>
    <row r="1214" spans="1:15" ht="14.4" customHeight="1" x14ac:dyDescent="0.3">
      <c r="A1214" s="372"/>
      <c r="B1214" s="372"/>
      <c r="C1214" s="372"/>
      <c r="D1214" s="372"/>
      <c r="E1214" s="372"/>
      <c r="F1214" s="372"/>
      <c r="G1214" s="372"/>
      <c r="H1214" s="372"/>
      <c r="I1214" s="372"/>
      <c r="J1214" s="372"/>
      <c r="K1214" s="372"/>
      <c r="L1214" s="372"/>
      <c r="M1214" s="372"/>
      <c r="N1214" s="372"/>
      <c r="O1214" s="196"/>
    </row>
    <row r="1215" spans="1:15" ht="14.4" customHeight="1" x14ac:dyDescent="0.3">
      <c r="A1215" s="372"/>
      <c r="B1215" s="372"/>
      <c r="C1215" s="372"/>
      <c r="D1215" s="372"/>
      <c r="E1215" s="372"/>
      <c r="F1215" s="372"/>
      <c r="G1215" s="372"/>
      <c r="H1215" s="372"/>
      <c r="I1215" s="372"/>
      <c r="J1215" s="372"/>
      <c r="K1215" s="372"/>
      <c r="L1215" s="372"/>
      <c r="M1215" s="372"/>
      <c r="N1215" s="372"/>
      <c r="O1215" s="196"/>
    </row>
    <row r="1216" spans="1:15" ht="14.4" customHeight="1" x14ac:dyDescent="0.3">
      <c r="A1216" s="372"/>
      <c r="B1216" s="372"/>
      <c r="C1216" s="372"/>
      <c r="D1216" s="372"/>
      <c r="E1216" s="372"/>
      <c r="F1216" s="372"/>
      <c r="G1216" s="372"/>
      <c r="H1216" s="372"/>
      <c r="I1216" s="372"/>
      <c r="J1216" s="372"/>
      <c r="K1216" s="372"/>
      <c r="L1216" s="372"/>
      <c r="M1216" s="372"/>
      <c r="N1216" s="372"/>
      <c r="O1216" s="196"/>
    </row>
    <row r="1217" spans="1:15" ht="14.4" customHeight="1" x14ac:dyDescent="0.3">
      <c r="A1217" s="372"/>
      <c r="B1217" s="372"/>
      <c r="C1217" s="372"/>
      <c r="D1217" s="372"/>
      <c r="E1217" s="372"/>
      <c r="F1217" s="372"/>
      <c r="G1217" s="372"/>
      <c r="H1217" s="372"/>
      <c r="I1217" s="372"/>
      <c r="J1217" s="372"/>
      <c r="K1217" s="372"/>
      <c r="L1217" s="372"/>
      <c r="M1217" s="372"/>
      <c r="N1217" s="372"/>
      <c r="O1217" s="196"/>
    </row>
    <row r="1218" spans="1:15" ht="14.4" customHeight="1" x14ac:dyDescent="0.3">
      <c r="A1218" s="372"/>
      <c r="B1218" s="372"/>
      <c r="C1218" s="372"/>
      <c r="D1218" s="372"/>
      <c r="E1218" s="372"/>
      <c r="F1218" s="372"/>
      <c r="G1218" s="372"/>
      <c r="H1218" s="372"/>
      <c r="I1218" s="372"/>
      <c r="J1218" s="372"/>
      <c r="K1218" s="372"/>
      <c r="L1218" s="372"/>
      <c r="M1218" s="372"/>
      <c r="N1218" s="372"/>
      <c r="O1218" s="196"/>
    </row>
    <row r="1219" spans="1:15" ht="14.4" customHeight="1" x14ac:dyDescent="0.3">
      <c r="A1219" s="372"/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2"/>
      <c r="N1219" s="372"/>
      <c r="O1219" s="196"/>
    </row>
    <row r="1220" spans="1:15" ht="14.25" customHeight="1" x14ac:dyDescent="0.3">
      <c r="A1220" s="372"/>
      <c r="B1220" s="372"/>
      <c r="C1220" s="372"/>
      <c r="D1220" s="372"/>
      <c r="E1220" s="372"/>
      <c r="F1220" s="372"/>
      <c r="G1220" s="372"/>
      <c r="H1220" s="372"/>
      <c r="I1220" s="372"/>
      <c r="J1220" s="372"/>
      <c r="K1220" s="372"/>
      <c r="L1220" s="372"/>
      <c r="M1220" s="372"/>
      <c r="N1220" s="372"/>
      <c r="O1220" s="196"/>
    </row>
    <row r="1221" spans="1:15" ht="14.25" customHeight="1" x14ac:dyDescent="0.3">
      <c r="A1221" s="372"/>
      <c r="B1221" s="372"/>
      <c r="C1221" s="372"/>
      <c r="D1221" s="372"/>
      <c r="E1221" s="372"/>
      <c r="F1221" s="372"/>
      <c r="G1221" s="372"/>
      <c r="H1221" s="372"/>
      <c r="I1221" s="372"/>
      <c r="J1221" s="372"/>
      <c r="K1221" s="372"/>
      <c r="L1221" s="372"/>
      <c r="M1221" s="372"/>
      <c r="N1221" s="372"/>
      <c r="O1221" s="196"/>
    </row>
    <row r="1222" spans="1:15" ht="14.25" customHeight="1" x14ac:dyDescent="0.3">
      <c r="A1222" s="372"/>
      <c r="B1222" s="372"/>
      <c r="C1222" s="372"/>
      <c r="D1222" s="372"/>
      <c r="E1222" s="372"/>
      <c r="F1222" s="372"/>
      <c r="G1222" s="372"/>
      <c r="H1222" s="372"/>
      <c r="I1222" s="372"/>
      <c r="J1222" s="372"/>
      <c r="K1222" s="372"/>
      <c r="L1222" s="372"/>
      <c r="M1222" s="372"/>
      <c r="N1222" s="372"/>
      <c r="O1222" s="196"/>
    </row>
    <row r="1223" spans="1:15" ht="14.25" customHeight="1" x14ac:dyDescent="0.3">
      <c r="A1223" s="372"/>
      <c r="B1223" s="372"/>
      <c r="C1223" s="372"/>
      <c r="D1223" s="372"/>
      <c r="E1223" s="372"/>
      <c r="F1223" s="372"/>
      <c r="G1223" s="372"/>
      <c r="H1223" s="372"/>
      <c r="I1223" s="372"/>
      <c r="J1223" s="372"/>
      <c r="K1223" s="372"/>
      <c r="L1223" s="372"/>
      <c r="M1223" s="372"/>
      <c r="N1223" s="372"/>
      <c r="O1223" s="196"/>
    </row>
    <row r="1224" spans="1:15" ht="14.25" customHeight="1" x14ac:dyDescent="0.3">
      <c r="A1224" s="372"/>
      <c r="B1224" s="372"/>
      <c r="C1224" s="372"/>
      <c r="D1224" s="372"/>
      <c r="E1224" s="372"/>
      <c r="F1224" s="372"/>
      <c r="G1224" s="372"/>
      <c r="H1224" s="372"/>
      <c r="I1224" s="372"/>
      <c r="J1224" s="372"/>
      <c r="K1224" s="372"/>
      <c r="L1224" s="372"/>
      <c r="M1224" s="372"/>
      <c r="N1224" s="372"/>
      <c r="O1224" s="196"/>
    </row>
    <row r="1225" spans="1:15" ht="14.25" customHeight="1" x14ac:dyDescent="0.3">
      <c r="A1225" s="372"/>
      <c r="B1225" s="372"/>
      <c r="C1225" s="372"/>
      <c r="D1225" s="372"/>
      <c r="E1225" s="372"/>
      <c r="F1225" s="372"/>
      <c r="G1225" s="372"/>
      <c r="H1225" s="372"/>
      <c r="I1225" s="372"/>
      <c r="J1225" s="372"/>
      <c r="K1225" s="372"/>
      <c r="L1225" s="372"/>
      <c r="M1225" s="372"/>
      <c r="N1225" s="372"/>
      <c r="O1225" s="196"/>
    </row>
    <row r="1226" spans="1:15" ht="14.25" customHeight="1" x14ac:dyDescent="0.3">
      <c r="A1226" s="372"/>
      <c r="B1226" s="372"/>
      <c r="C1226" s="372"/>
      <c r="D1226" s="372"/>
      <c r="E1226" s="372"/>
      <c r="F1226" s="372"/>
      <c r="G1226" s="372"/>
      <c r="H1226" s="372"/>
      <c r="I1226" s="372"/>
      <c r="J1226" s="372"/>
      <c r="K1226" s="372"/>
      <c r="L1226" s="372"/>
      <c r="M1226" s="372"/>
      <c r="N1226" s="372"/>
      <c r="O1226" s="196"/>
    </row>
    <row r="1227" spans="1:15" ht="14.25" customHeight="1" x14ac:dyDescent="0.3">
      <c r="A1227" s="372"/>
      <c r="B1227" s="372"/>
      <c r="C1227" s="372"/>
      <c r="D1227" s="372"/>
      <c r="E1227" s="372"/>
      <c r="F1227" s="372"/>
      <c r="G1227" s="372"/>
      <c r="H1227" s="372"/>
      <c r="I1227" s="372"/>
      <c r="J1227" s="372"/>
      <c r="K1227" s="372"/>
      <c r="L1227" s="372"/>
      <c r="M1227" s="372"/>
      <c r="N1227" s="372"/>
      <c r="O1227" s="196"/>
    </row>
    <row r="1228" spans="1:15" ht="14.25" customHeight="1" x14ac:dyDescent="0.3">
      <c r="A1228" s="372"/>
      <c r="B1228" s="372"/>
      <c r="C1228" s="372"/>
      <c r="D1228" s="372"/>
      <c r="E1228" s="372"/>
      <c r="F1228" s="372"/>
      <c r="G1228" s="372"/>
      <c r="H1228" s="372"/>
      <c r="I1228" s="372"/>
      <c r="J1228" s="372"/>
      <c r="K1228" s="372"/>
      <c r="L1228" s="372"/>
      <c r="M1228" s="372"/>
      <c r="N1228" s="372"/>
      <c r="O1228" s="196"/>
    </row>
    <row r="1229" spans="1:15" ht="14.25" customHeight="1" x14ac:dyDescent="0.3">
      <c r="A1229" s="372"/>
      <c r="B1229" s="372"/>
      <c r="C1229" s="372"/>
      <c r="D1229" s="372"/>
      <c r="E1229" s="372"/>
      <c r="F1229" s="372"/>
      <c r="G1229" s="372"/>
      <c r="H1229" s="372"/>
      <c r="I1229" s="372"/>
      <c r="J1229" s="372"/>
      <c r="K1229" s="372"/>
      <c r="L1229" s="372"/>
      <c r="M1229" s="372"/>
      <c r="N1229" s="372"/>
      <c r="O1229" s="196"/>
    </row>
    <row r="1230" spans="1:15" ht="14.25" customHeight="1" x14ac:dyDescent="0.3">
      <c r="A1230" s="372"/>
      <c r="B1230" s="372"/>
      <c r="C1230" s="372"/>
      <c r="D1230" s="372"/>
      <c r="E1230" s="372"/>
      <c r="F1230" s="372"/>
      <c r="G1230" s="372"/>
      <c r="H1230" s="372"/>
      <c r="I1230" s="372"/>
      <c r="J1230" s="372"/>
      <c r="K1230" s="372"/>
      <c r="L1230" s="372"/>
      <c r="M1230" s="372"/>
      <c r="N1230" s="372"/>
      <c r="O1230" s="196"/>
    </row>
    <row r="1231" spans="1:15" ht="14.25" customHeight="1" x14ac:dyDescent="0.3">
      <c r="A1231" s="372"/>
      <c r="B1231" s="372"/>
      <c r="C1231" s="372"/>
      <c r="D1231" s="372"/>
      <c r="E1231" s="372"/>
      <c r="F1231" s="372"/>
      <c r="G1231" s="372"/>
      <c r="H1231" s="372"/>
      <c r="I1231" s="372"/>
      <c r="J1231" s="372"/>
      <c r="K1231" s="372"/>
      <c r="L1231" s="372"/>
      <c r="M1231" s="372"/>
      <c r="N1231" s="372"/>
      <c r="O1231" s="196"/>
    </row>
    <row r="1232" spans="1:15" ht="14.25" customHeight="1" x14ac:dyDescent="0.3">
      <c r="A1232" s="372"/>
      <c r="B1232" s="372"/>
      <c r="C1232" s="372"/>
      <c r="D1232" s="372"/>
      <c r="E1232" s="372"/>
      <c r="F1232" s="372"/>
      <c r="G1232" s="372"/>
      <c r="H1232" s="372"/>
      <c r="I1232" s="372"/>
      <c r="J1232" s="372"/>
      <c r="K1232" s="372"/>
      <c r="L1232" s="372"/>
      <c r="M1232" s="372"/>
      <c r="N1232" s="372"/>
      <c r="O1232" s="196"/>
    </row>
    <row r="1233" spans="1:15" ht="15" customHeight="1" x14ac:dyDescent="0.3">
      <c r="A1233" s="372"/>
      <c r="B1233" s="372"/>
      <c r="C1233" s="372"/>
      <c r="D1233" s="372"/>
      <c r="E1233" s="372"/>
      <c r="F1233" s="372"/>
      <c r="G1233" s="372"/>
      <c r="H1233" s="372"/>
      <c r="I1233" s="372"/>
      <c r="J1233" s="372"/>
      <c r="K1233" s="372"/>
      <c r="L1233" s="372"/>
      <c r="M1233" s="372"/>
      <c r="N1233" s="372"/>
      <c r="O1233" s="196"/>
    </row>
    <row r="1234" spans="1:15" ht="15.6" customHeight="1" x14ac:dyDescent="0.3">
      <c r="A1234" s="372"/>
      <c r="B1234" s="372"/>
      <c r="C1234" s="372"/>
      <c r="D1234" s="372"/>
      <c r="E1234" s="372"/>
      <c r="F1234" s="372"/>
      <c r="G1234" s="372"/>
      <c r="H1234" s="372"/>
      <c r="I1234" s="372"/>
      <c r="J1234" s="372"/>
      <c r="K1234" s="372"/>
      <c r="L1234" s="372"/>
      <c r="M1234" s="372"/>
      <c r="N1234" s="372"/>
      <c r="O1234" s="196"/>
    </row>
    <row r="1235" spans="1:15" ht="15.6" customHeight="1" x14ac:dyDescent="0.3">
      <c r="A1235" s="372"/>
      <c r="B1235" s="372"/>
      <c r="C1235" s="372"/>
      <c r="D1235" s="372"/>
      <c r="E1235" s="372"/>
      <c r="F1235" s="372"/>
      <c r="G1235" s="372"/>
      <c r="H1235" s="372"/>
      <c r="I1235" s="372"/>
      <c r="J1235" s="372"/>
      <c r="K1235" s="372"/>
      <c r="L1235" s="372"/>
      <c r="M1235" s="372"/>
      <c r="N1235" s="372"/>
      <c r="O1235" s="196"/>
    </row>
    <row r="1236" spans="1:15" ht="15.6" customHeight="1" x14ac:dyDescent="0.3">
      <c r="A1236" s="372"/>
      <c r="B1236" s="372"/>
      <c r="C1236" s="372"/>
      <c r="D1236" s="372"/>
      <c r="E1236" s="372"/>
      <c r="F1236" s="372"/>
      <c r="G1236" s="372"/>
      <c r="H1236" s="372"/>
      <c r="I1236" s="372"/>
      <c r="J1236" s="372"/>
      <c r="K1236" s="372"/>
      <c r="L1236" s="372"/>
      <c r="M1236" s="372"/>
      <c r="N1236" s="372"/>
      <c r="O1236" s="196"/>
    </row>
    <row r="1237" spans="1:15" ht="15.6" customHeight="1" x14ac:dyDescent="0.3">
      <c r="A1237" s="372"/>
      <c r="B1237" s="372"/>
      <c r="C1237" s="372"/>
      <c r="D1237" s="372"/>
      <c r="E1237" s="372"/>
      <c r="F1237" s="372"/>
      <c r="G1237" s="372"/>
      <c r="H1237" s="372"/>
      <c r="I1237" s="372"/>
      <c r="J1237" s="372"/>
      <c r="K1237" s="372"/>
      <c r="L1237" s="372"/>
      <c r="M1237" s="372"/>
      <c r="N1237" s="372"/>
      <c r="O1237" s="196"/>
    </row>
    <row r="1238" spans="1:15" ht="15.6" customHeight="1" x14ac:dyDescent="0.3">
      <c r="A1238" s="372"/>
      <c r="B1238" s="372"/>
      <c r="C1238" s="372"/>
      <c r="D1238" s="372"/>
      <c r="E1238" s="372"/>
      <c r="F1238" s="372"/>
      <c r="G1238" s="372"/>
      <c r="H1238" s="372"/>
      <c r="I1238" s="372"/>
      <c r="J1238" s="372"/>
      <c r="K1238" s="372"/>
      <c r="L1238" s="372"/>
      <c r="M1238" s="372"/>
      <c r="N1238" s="372"/>
      <c r="O1238" s="196"/>
    </row>
    <row r="1239" spans="1:15" ht="15.6" customHeight="1" x14ac:dyDescent="0.3">
      <c r="A1239" s="372"/>
      <c r="B1239" s="372"/>
      <c r="C1239" s="372"/>
      <c r="D1239" s="372"/>
      <c r="E1239" s="372"/>
      <c r="F1239" s="372"/>
      <c r="G1239" s="372"/>
      <c r="H1239" s="372"/>
      <c r="I1239" s="372"/>
      <c r="J1239" s="372"/>
      <c r="K1239" s="372"/>
      <c r="L1239" s="372"/>
      <c r="M1239" s="372"/>
      <c r="N1239" s="372"/>
      <c r="O1239" s="196"/>
    </row>
    <row r="1240" spans="1:15" ht="15.6" customHeight="1" x14ac:dyDescent="0.3">
      <c r="A1240" s="372"/>
      <c r="B1240" s="372"/>
      <c r="C1240" s="372"/>
      <c r="D1240" s="372"/>
      <c r="E1240" s="372"/>
      <c r="F1240" s="372"/>
      <c r="G1240" s="372"/>
      <c r="H1240" s="372"/>
      <c r="I1240" s="372"/>
      <c r="J1240" s="372"/>
      <c r="K1240" s="372"/>
      <c r="L1240" s="372"/>
      <c r="M1240" s="372"/>
      <c r="N1240" s="372"/>
      <c r="O1240" s="196"/>
    </row>
    <row r="1241" spans="1:15" ht="16.2" customHeight="1" x14ac:dyDescent="0.3">
      <c r="A1241" s="372"/>
      <c r="B1241" s="372"/>
      <c r="C1241" s="372"/>
      <c r="D1241" s="372"/>
      <c r="E1241" s="372"/>
      <c r="F1241" s="372"/>
      <c r="G1241" s="372"/>
      <c r="H1241" s="372"/>
      <c r="I1241" s="372"/>
      <c r="J1241" s="372"/>
      <c r="K1241" s="372"/>
      <c r="L1241" s="372"/>
      <c r="M1241" s="372"/>
      <c r="N1241" s="372"/>
      <c r="O1241" s="196"/>
    </row>
    <row r="1242" spans="1:15" ht="16.2" customHeight="1" x14ac:dyDescent="0.3">
      <c r="A1242" s="372"/>
      <c r="B1242" s="372"/>
      <c r="C1242" s="372"/>
      <c r="D1242" s="372"/>
      <c r="E1242" s="372"/>
      <c r="F1242" s="372"/>
      <c r="G1242" s="372"/>
      <c r="H1242" s="372"/>
      <c r="I1242" s="372"/>
      <c r="J1242" s="372"/>
      <c r="K1242" s="372"/>
      <c r="L1242" s="372"/>
      <c r="M1242" s="372"/>
      <c r="N1242" s="372"/>
      <c r="O1242" s="196"/>
    </row>
    <row r="1243" spans="1:15" ht="14.4" customHeight="1" x14ac:dyDescent="0.3">
      <c r="A1243" s="372"/>
      <c r="B1243" s="372"/>
      <c r="C1243" s="372"/>
      <c r="D1243" s="372"/>
      <c r="E1243" s="372"/>
      <c r="F1243" s="372"/>
      <c r="G1243" s="372"/>
      <c r="H1243" s="372"/>
      <c r="I1243" s="372"/>
      <c r="J1243" s="372"/>
      <c r="K1243" s="372"/>
      <c r="L1243" s="372"/>
      <c r="M1243" s="372"/>
      <c r="N1243" s="372"/>
      <c r="O1243" s="196"/>
    </row>
    <row r="1244" spans="1:15" ht="14.4" customHeight="1" x14ac:dyDescent="0.3">
      <c r="A1244" s="372"/>
      <c r="B1244" s="372"/>
      <c r="C1244" s="372"/>
      <c r="D1244" s="372"/>
      <c r="E1244" s="372"/>
      <c r="F1244" s="372"/>
      <c r="G1244" s="372"/>
      <c r="H1244" s="372"/>
      <c r="I1244" s="372"/>
      <c r="J1244" s="372"/>
      <c r="K1244" s="372"/>
      <c r="L1244" s="372"/>
      <c r="M1244" s="372"/>
      <c r="N1244" s="372"/>
      <c r="O1244" s="196"/>
    </row>
    <row r="1245" spans="1:15" ht="14.4" customHeight="1" x14ac:dyDescent="0.3">
      <c r="A1245" s="372"/>
      <c r="B1245" s="372"/>
      <c r="C1245" s="372"/>
      <c r="D1245" s="372"/>
      <c r="E1245" s="372"/>
      <c r="F1245" s="372"/>
      <c r="G1245" s="372"/>
      <c r="H1245" s="372"/>
      <c r="I1245" s="372"/>
      <c r="J1245" s="372"/>
      <c r="K1245" s="372"/>
      <c r="L1245" s="372"/>
      <c r="M1245" s="372"/>
      <c r="N1245" s="372"/>
      <c r="O1245" s="196"/>
    </row>
    <row r="1246" spans="1:15" ht="14.4" customHeight="1" x14ac:dyDescent="0.3">
      <c r="A1246" s="372"/>
      <c r="B1246" s="372"/>
      <c r="C1246" s="372"/>
      <c r="D1246" s="372"/>
      <c r="E1246" s="372"/>
      <c r="F1246" s="372"/>
      <c r="G1246" s="372"/>
      <c r="H1246" s="372"/>
      <c r="I1246" s="372"/>
      <c r="J1246" s="372"/>
      <c r="K1246" s="372"/>
      <c r="L1246" s="372"/>
      <c r="M1246" s="372"/>
      <c r="N1246" s="372"/>
      <c r="O1246" s="196"/>
    </row>
    <row r="1247" spans="1:15" ht="14.4" customHeight="1" x14ac:dyDescent="0.3">
      <c r="A1247" s="372"/>
      <c r="B1247" s="372"/>
      <c r="C1247" s="372"/>
      <c r="D1247" s="372"/>
      <c r="E1247" s="372"/>
      <c r="F1247" s="372"/>
      <c r="G1247" s="372"/>
      <c r="H1247" s="372"/>
      <c r="I1247" s="372"/>
      <c r="J1247" s="372"/>
      <c r="K1247" s="372"/>
      <c r="L1247" s="372"/>
      <c r="M1247" s="372"/>
      <c r="N1247" s="372"/>
      <c r="O1247" s="196"/>
    </row>
    <row r="1248" spans="1:15" ht="14.4" customHeight="1" x14ac:dyDescent="0.3">
      <c r="A1248" s="372"/>
      <c r="B1248" s="372"/>
      <c r="C1248" s="372"/>
      <c r="D1248" s="372"/>
      <c r="E1248" s="372"/>
      <c r="F1248" s="372"/>
      <c r="G1248" s="372"/>
      <c r="H1248" s="372"/>
      <c r="I1248" s="372"/>
      <c r="J1248" s="372"/>
      <c r="K1248" s="372"/>
      <c r="L1248" s="372"/>
      <c r="M1248" s="372"/>
      <c r="N1248" s="372"/>
      <c r="O1248" s="196"/>
    </row>
    <row r="1249" spans="1:15" ht="14.4" customHeight="1" x14ac:dyDescent="0.3">
      <c r="A1249" s="372"/>
      <c r="B1249" s="372"/>
      <c r="C1249" s="372"/>
      <c r="D1249" s="372"/>
      <c r="E1249" s="372"/>
      <c r="F1249" s="372"/>
      <c r="G1249" s="372"/>
      <c r="H1249" s="372"/>
      <c r="I1249" s="372"/>
      <c r="J1249" s="372"/>
      <c r="K1249" s="372"/>
      <c r="L1249" s="372"/>
      <c r="M1249" s="372"/>
      <c r="N1249" s="372"/>
      <c r="O1249" s="196"/>
    </row>
    <row r="1250" spans="1:15" ht="14.4" customHeight="1" x14ac:dyDescent="0.3">
      <c r="A1250" s="372"/>
      <c r="B1250" s="372"/>
      <c r="C1250" s="372"/>
      <c r="D1250" s="372"/>
      <c r="E1250" s="372"/>
      <c r="F1250" s="372"/>
      <c r="G1250" s="372"/>
      <c r="H1250" s="372"/>
      <c r="I1250" s="372"/>
      <c r="J1250" s="372"/>
      <c r="K1250" s="372"/>
      <c r="L1250" s="372"/>
      <c r="M1250" s="372"/>
      <c r="N1250" s="372"/>
      <c r="O1250" s="196"/>
    </row>
    <row r="1251" spans="1:15" ht="14.4" customHeight="1" x14ac:dyDescent="0.3">
      <c r="A1251" s="372"/>
      <c r="B1251" s="372"/>
      <c r="C1251" s="372"/>
      <c r="D1251" s="372"/>
      <c r="E1251" s="372"/>
      <c r="F1251" s="372"/>
      <c r="G1251" s="372"/>
      <c r="H1251" s="372"/>
      <c r="I1251" s="372"/>
      <c r="J1251" s="372"/>
      <c r="K1251" s="372"/>
      <c r="L1251" s="372"/>
      <c r="M1251" s="372"/>
      <c r="N1251" s="372"/>
      <c r="O1251" s="196"/>
    </row>
    <row r="1252" spans="1:15" ht="15" customHeight="1" x14ac:dyDescent="0.3">
      <c r="A1252" s="372"/>
      <c r="B1252" s="372"/>
      <c r="C1252" s="372"/>
      <c r="D1252" s="372"/>
      <c r="E1252" s="372"/>
      <c r="F1252" s="372"/>
      <c r="G1252" s="372"/>
      <c r="H1252" s="372"/>
      <c r="I1252" s="372"/>
      <c r="J1252" s="372"/>
      <c r="K1252" s="372"/>
      <c r="L1252" s="372"/>
      <c r="M1252" s="372"/>
      <c r="N1252" s="372"/>
      <c r="O1252" s="196"/>
    </row>
    <row r="1253" spans="1:15" ht="15" customHeight="1" x14ac:dyDescent="0.3">
      <c r="A1253" s="372"/>
      <c r="B1253" s="372"/>
      <c r="C1253" s="372"/>
      <c r="D1253" s="372"/>
      <c r="E1253" s="372"/>
      <c r="F1253" s="372"/>
      <c r="G1253" s="372"/>
      <c r="H1253" s="372"/>
      <c r="I1253" s="372"/>
      <c r="J1253" s="372"/>
      <c r="K1253" s="372"/>
      <c r="L1253" s="372"/>
      <c r="M1253" s="372"/>
      <c r="N1253" s="372"/>
      <c r="O1253" s="196"/>
    </row>
    <row r="1254" spans="1:15" ht="15" customHeight="1" x14ac:dyDescent="0.3">
      <c r="A1254" s="372"/>
      <c r="B1254" s="372"/>
      <c r="C1254" s="372"/>
      <c r="D1254" s="372"/>
      <c r="E1254" s="372"/>
      <c r="F1254" s="372"/>
      <c r="G1254" s="372"/>
      <c r="H1254" s="372"/>
      <c r="I1254" s="372"/>
      <c r="J1254" s="372"/>
      <c r="K1254" s="372"/>
      <c r="L1254" s="372"/>
      <c r="M1254" s="372"/>
      <c r="N1254" s="372"/>
      <c r="O1254" s="196"/>
    </row>
    <row r="1255" spans="1:15" ht="14.4" customHeight="1" x14ac:dyDescent="0.3">
      <c r="A1255" s="372"/>
      <c r="B1255" s="372"/>
      <c r="C1255" s="372"/>
      <c r="D1255" s="372"/>
      <c r="E1255" s="372"/>
      <c r="F1255" s="372"/>
      <c r="G1255" s="372"/>
      <c r="H1255" s="372"/>
      <c r="I1255" s="372"/>
      <c r="J1255" s="372"/>
      <c r="K1255" s="372"/>
      <c r="L1255" s="372"/>
      <c r="M1255" s="372"/>
      <c r="N1255" s="372"/>
      <c r="O1255" s="196"/>
    </row>
    <row r="1256" spans="1:15" ht="14.4" customHeight="1" x14ac:dyDescent="0.3">
      <c r="A1256" s="372"/>
      <c r="B1256" s="372"/>
      <c r="C1256" s="372"/>
      <c r="D1256" s="372"/>
      <c r="E1256" s="372"/>
      <c r="F1256" s="372"/>
      <c r="G1256" s="372"/>
      <c r="H1256" s="372"/>
      <c r="I1256" s="372"/>
      <c r="J1256" s="372"/>
      <c r="K1256" s="372"/>
      <c r="L1256" s="372"/>
      <c r="M1256" s="372"/>
      <c r="N1256" s="372"/>
      <c r="O1256" s="196"/>
    </row>
    <row r="1257" spans="1:15" ht="14.4" customHeight="1" x14ac:dyDescent="0.3">
      <c r="A1257" s="372"/>
      <c r="B1257" s="372"/>
      <c r="C1257" s="372"/>
      <c r="D1257" s="372"/>
      <c r="E1257" s="372"/>
      <c r="F1257" s="372"/>
      <c r="G1257" s="372"/>
      <c r="H1257" s="372"/>
      <c r="I1257" s="372"/>
      <c r="J1257" s="372"/>
      <c r="K1257" s="372"/>
      <c r="L1257" s="372"/>
      <c r="M1257" s="372"/>
      <c r="N1257" s="372"/>
      <c r="O1257" s="196"/>
    </row>
    <row r="1258" spans="1:15" ht="14.4" customHeight="1" x14ac:dyDescent="0.3">
      <c r="A1258" s="372"/>
      <c r="B1258" s="372"/>
      <c r="C1258" s="372"/>
      <c r="D1258" s="372"/>
      <c r="E1258" s="372"/>
      <c r="F1258" s="372"/>
      <c r="G1258" s="372"/>
      <c r="H1258" s="372"/>
      <c r="I1258" s="372"/>
      <c r="J1258" s="372"/>
      <c r="K1258" s="372"/>
      <c r="L1258" s="372"/>
      <c r="M1258" s="372"/>
      <c r="N1258" s="372"/>
      <c r="O1258" s="196"/>
    </row>
    <row r="1259" spans="1:15" ht="14.4" customHeight="1" x14ac:dyDescent="0.3">
      <c r="A1259" s="372"/>
      <c r="B1259" s="372"/>
      <c r="C1259" s="372"/>
      <c r="D1259" s="372"/>
      <c r="E1259" s="372"/>
      <c r="F1259" s="372"/>
      <c r="G1259" s="372"/>
      <c r="H1259" s="372"/>
      <c r="I1259" s="372"/>
      <c r="J1259" s="372"/>
      <c r="K1259" s="372"/>
      <c r="L1259" s="372"/>
      <c r="M1259" s="372"/>
      <c r="N1259" s="372"/>
      <c r="O1259" s="196"/>
    </row>
    <row r="1260" spans="1:15" ht="14.4" customHeight="1" x14ac:dyDescent="0.3">
      <c r="A1260" s="372"/>
      <c r="B1260" s="372"/>
      <c r="C1260" s="372"/>
      <c r="D1260" s="372"/>
      <c r="E1260" s="372"/>
      <c r="F1260" s="372"/>
      <c r="G1260" s="372"/>
      <c r="H1260" s="372"/>
      <c r="I1260" s="372"/>
      <c r="J1260" s="372"/>
      <c r="K1260" s="372"/>
      <c r="L1260" s="372"/>
      <c r="M1260" s="372"/>
      <c r="N1260" s="372"/>
      <c r="O1260" s="196"/>
    </row>
    <row r="1261" spans="1:15" ht="14.4" customHeight="1" x14ac:dyDescent="0.3">
      <c r="A1261" s="372"/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2"/>
      <c r="N1261" s="372"/>
      <c r="O1261" s="196"/>
    </row>
    <row r="1262" spans="1:15" ht="14.4" customHeight="1" x14ac:dyDescent="0.3">
      <c r="A1262" s="372"/>
      <c r="B1262" s="372"/>
      <c r="C1262" s="372"/>
      <c r="D1262" s="372"/>
      <c r="E1262" s="372"/>
      <c r="F1262" s="372"/>
      <c r="G1262" s="372"/>
      <c r="H1262" s="372"/>
      <c r="I1262" s="372"/>
      <c r="J1262" s="372"/>
      <c r="K1262" s="372"/>
      <c r="L1262" s="372"/>
      <c r="M1262" s="372"/>
      <c r="N1262" s="372"/>
      <c r="O1262" s="196"/>
    </row>
    <row r="1263" spans="1:15" ht="14.4" customHeight="1" x14ac:dyDescent="0.3">
      <c r="A1263" s="372"/>
      <c r="B1263" s="372"/>
      <c r="C1263" s="372"/>
      <c r="D1263" s="372"/>
      <c r="E1263" s="372"/>
      <c r="F1263" s="372"/>
      <c r="G1263" s="372"/>
      <c r="H1263" s="372"/>
      <c r="I1263" s="372"/>
      <c r="J1263" s="372"/>
      <c r="K1263" s="372"/>
      <c r="L1263" s="372"/>
      <c r="M1263" s="372"/>
      <c r="N1263" s="372"/>
      <c r="O1263" s="196"/>
    </row>
    <row r="1264" spans="1:15" ht="14.4" customHeight="1" x14ac:dyDescent="0.3">
      <c r="A1264" s="372"/>
      <c r="B1264" s="372"/>
      <c r="C1264" s="372"/>
      <c r="D1264" s="372"/>
      <c r="E1264" s="372"/>
      <c r="F1264" s="372"/>
      <c r="G1264" s="372"/>
      <c r="H1264" s="372"/>
      <c r="I1264" s="372"/>
      <c r="J1264" s="372"/>
      <c r="K1264" s="372"/>
      <c r="L1264" s="372"/>
      <c r="M1264" s="372"/>
      <c r="N1264" s="372"/>
      <c r="O1264" s="196"/>
    </row>
    <row r="1265" spans="1:15" ht="14.4" customHeight="1" x14ac:dyDescent="0.3">
      <c r="A1265" s="372"/>
      <c r="B1265" s="372"/>
      <c r="C1265" s="372"/>
      <c r="D1265" s="372"/>
      <c r="E1265" s="372"/>
      <c r="F1265" s="372"/>
      <c r="G1265" s="372"/>
      <c r="H1265" s="372"/>
      <c r="I1265" s="372"/>
      <c r="J1265" s="372"/>
      <c r="K1265" s="372"/>
      <c r="L1265" s="372"/>
      <c r="M1265" s="372"/>
      <c r="N1265" s="372"/>
      <c r="O1265" s="196"/>
    </row>
    <row r="1266" spans="1:15" ht="14.4" customHeight="1" x14ac:dyDescent="0.3">
      <c r="A1266" s="372"/>
      <c r="B1266" s="372"/>
      <c r="C1266" s="372"/>
      <c r="D1266" s="372"/>
      <c r="E1266" s="372"/>
      <c r="F1266" s="372"/>
      <c r="G1266" s="372"/>
      <c r="H1266" s="372"/>
      <c r="I1266" s="372"/>
      <c r="J1266" s="372"/>
      <c r="K1266" s="372"/>
      <c r="L1266" s="372"/>
      <c r="M1266" s="372"/>
      <c r="N1266" s="372"/>
      <c r="O1266" s="196"/>
    </row>
    <row r="1267" spans="1:15" ht="14.4" customHeight="1" x14ac:dyDescent="0.3">
      <c r="A1267" s="372"/>
      <c r="B1267" s="372"/>
      <c r="C1267" s="372"/>
      <c r="D1267" s="372"/>
      <c r="E1267" s="372"/>
      <c r="F1267" s="372"/>
      <c r="G1267" s="372"/>
      <c r="H1267" s="372"/>
      <c r="I1267" s="372"/>
      <c r="J1267" s="372"/>
      <c r="K1267" s="372"/>
      <c r="L1267" s="372"/>
      <c r="M1267" s="372"/>
      <c r="N1267" s="372"/>
      <c r="O1267" s="196"/>
    </row>
    <row r="1268" spans="1:15" ht="14.4" customHeight="1" x14ac:dyDescent="0.3">
      <c r="A1268" s="372"/>
      <c r="B1268" s="372"/>
      <c r="C1268" s="372"/>
      <c r="D1268" s="372"/>
      <c r="E1268" s="372"/>
      <c r="F1268" s="372"/>
      <c r="G1268" s="372"/>
      <c r="H1268" s="372"/>
      <c r="I1268" s="372"/>
      <c r="J1268" s="372"/>
      <c r="K1268" s="372"/>
      <c r="L1268" s="372"/>
      <c r="M1268" s="372"/>
      <c r="N1268" s="372"/>
      <c r="O1268" s="196"/>
    </row>
    <row r="1269" spans="1:15" ht="14.4" customHeight="1" x14ac:dyDescent="0.3">
      <c r="A1269" s="372"/>
      <c r="B1269" s="372"/>
      <c r="C1269" s="372"/>
      <c r="D1269" s="372"/>
      <c r="E1269" s="372"/>
      <c r="F1269" s="372"/>
      <c r="G1269" s="372"/>
      <c r="H1269" s="372"/>
      <c r="I1269" s="372"/>
      <c r="J1269" s="372"/>
      <c r="K1269" s="372"/>
      <c r="L1269" s="372"/>
      <c r="M1269" s="372"/>
      <c r="N1269" s="372"/>
      <c r="O1269" s="196"/>
    </row>
    <row r="1270" spans="1:15" ht="14.4" customHeight="1" x14ac:dyDescent="0.3">
      <c r="A1270" s="372"/>
      <c r="B1270" s="372"/>
      <c r="C1270" s="372"/>
      <c r="D1270" s="372"/>
      <c r="E1270" s="372"/>
      <c r="F1270" s="372"/>
      <c r="G1270" s="372"/>
      <c r="H1270" s="372"/>
      <c r="I1270" s="372"/>
      <c r="J1270" s="372"/>
      <c r="K1270" s="372"/>
      <c r="L1270" s="372"/>
      <c r="M1270" s="372"/>
      <c r="N1270" s="372"/>
      <c r="O1270" s="196"/>
    </row>
    <row r="1271" spans="1:15" ht="14.4" customHeight="1" x14ac:dyDescent="0.3">
      <c r="A1271" s="372"/>
      <c r="B1271" s="372"/>
      <c r="C1271" s="372"/>
      <c r="D1271" s="372"/>
      <c r="E1271" s="372"/>
      <c r="F1271" s="372"/>
      <c r="G1271" s="372"/>
      <c r="H1271" s="372"/>
      <c r="I1271" s="372"/>
      <c r="J1271" s="372"/>
      <c r="K1271" s="372"/>
      <c r="L1271" s="372"/>
      <c r="M1271" s="372"/>
      <c r="N1271" s="372"/>
      <c r="O1271" s="196"/>
    </row>
    <row r="1272" spans="1:15" ht="14.4" customHeight="1" x14ac:dyDescent="0.3">
      <c r="A1272" s="372"/>
      <c r="B1272" s="372"/>
      <c r="C1272" s="372"/>
      <c r="D1272" s="372"/>
      <c r="E1272" s="372"/>
      <c r="F1272" s="372"/>
      <c r="G1272" s="372"/>
      <c r="H1272" s="372"/>
      <c r="I1272" s="372"/>
      <c r="J1272" s="372"/>
      <c r="K1272" s="372"/>
      <c r="L1272" s="372"/>
      <c r="M1272" s="372"/>
      <c r="N1272" s="372"/>
      <c r="O1272" s="196"/>
    </row>
    <row r="1273" spans="1:15" ht="14.4" customHeight="1" x14ac:dyDescent="0.3">
      <c r="A1273" s="372"/>
      <c r="B1273" s="372"/>
      <c r="C1273" s="372"/>
      <c r="D1273" s="372"/>
      <c r="E1273" s="372"/>
      <c r="F1273" s="372"/>
      <c r="G1273" s="372"/>
      <c r="H1273" s="372"/>
      <c r="I1273" s="372"/>
      <c r="J1273" s="372"/>
      <c r="K1273" s="372"/>
      <c r="L1273" s="372"/>
      <c r="M1273" s="372"/>
      <c r="N1273" s="372"/>
      <c r="O1273" s="196"/>
    </row>
    <row r="1274" spans="1:15" ht="14.4" customHeight="1" x14ac:dyDescent="0.3">
      <c r="A1274" s="372"/>
      <c r="B1274" s="372"/>
      <c r="C1274" s="372"/>
      <c r="D1274" s="372"/>
      <c r="E1274" s="372"/>
      <c r="F1274" s="372"/>
      <c r="G1274" s="372"/>
      <c r="H1274" s="372"/>
      <c r="I1274" s="372"/>
      <c r="J1274" s="372"/>
      <c r="K1274" s="372"/>
      <c r="L1274" s="372"/>
      <c r="M1274" s="372"/>
      <c r="N1274" s="372"/>
      <c r="O1274" s="196"/>
    </row>
    <row r="1275" spans="1:15" ht="14.4" customHeight="1" x14ac:dyDescent="0.3">
      <c r="A1275" s="372"/>
      <c r="B1275" s="372"/>
      <c r="C1275" s="372"/>
      <c r="D1275" s="372"/>
      <c r="E1275" s="372"/>
      <c r="F1275" s="372"/>
      <c r="G1275" s="372"/>
      <c r="H1275" s="372"/>
      <c r="I1275" s="372"/>
      <c r="J1275" s="372"/>
      <c r="K1275" s="372"/>
      <c r="L1275" s="372"/>
      <c r="M1275" s="372"/>
      <c r="N1275" s="372"/>
      <c r="O1275" s="196"/>
    </row>
    <row r="1276" spans="1:15" ht="14.4" customHeight="1" x14ac:dyDescent="0.3">
      <c r="A1276" s="372"/>
      <c r="B1276" s="372"/>
      <c r="C1276" s="372"/>
      <c r="D1276" s="372"/>
      <c r="E1276" s="372"/>
      <c r="F1276" s="372"/>
      <c r="G1276" s="372"/>
      <c r="H1276" s="372"/>
      <c r="I1276" s="372"/>
      <c r="J1276" s="372"/>
      <c r="K1276" s="372"/>
      <c r="L1276" s="372"/>
      <c r="M1276" s="372"/>
      <c r="N1276" s="372"/>
      <c r="O1276" s="196"/>
    </row>
    <row r="1277" spans="1:15" ht="14.4" customHeight="1" x14ac:dyDescent="0.3">
      <c r="A1277" s="372"/>
      <c r="B1277" s="372"/>
      <c r="C1277" s="372"/>
      <c r="D1277" s="372"/>
      <c r="E1277" s="372"/>
      <c r="F1277" s="372"/>
      <c r="G1277" s="372"/>
      <c r="H1277" s="372"/>
      <c r="I1277" s="372"/>
      <c r="J1277" s="372"/>
      <c r="K1277" s="372"/>
      <c r="L1277" s="372"/>
      <c r="M1277" s="372"/>
      <c r="N1277" s="372"/>
      <c r="O1277" s="196"/>
    </row>
    <row r="1278" spans="1:15" ht="14.4" customHeight="1" x14ac:dyDescent="0.3">
      <c r="A1278" s="372"/>
      <c r="B1278" s="372"/>
      <c r="C1278" s="372"/>
      <c r="D1278" s="372"/>
      <c r="E1278" s="372"/>
      <c r="F1278" s="372"/>
      <c r="G1278" s="372"/>
      <c r="H1278" s="372"/>
      <c r="I1278" s="372"/>
      <c r="J1278" s="372"/>
      <c r="K1278" s="372"/>
      <c r="L1278" s="372"/>
      <c r="M1278" s="372"/>
      <c r="N1278" s="372"/>
      <c r="O1278" s="196"/>
    </row>
    <row r="1279" spans="1:15" ht="14.4" customHeight="1" x14ac:dyDescent="0.3">
      <c r="A1279" s="372"/>
      <c r="B1279" s="372"/>
      <c r="C1279" s="372"/>
      <c r="D1279" s="372"/>
      <c r="E1279" s="372"/>
      <c r="F1279" s="372"/>
      <c r="G1279" s="372"/>
      <c r="H1279" s="372"/>
      <c r="I1279" s="372"/>
      <c r="J1279" s="372"/>
      <c r="K1279" s="372"/>
      <c r="L1279" s="372"/>
      <c r="M1279" s="372"/>
      <c r="N1279" s="372"/>
      <c r="O1279" s="196"/>
    </row>
    <row r="1280" spans="1:15" ht="14.4" customHeight="1" x14ac:dyDescent="0.3">
      <c r="A1280" s="372"/>
      <c r="B1280" s="372"/>
      <c r="C1280" s="372"/>
      <c r="D1280" s="372"/>
      <c r="E1280" s="372"/>
      <c r="F1280" s="372"/>
      <c r="G1280" s="372"/>
      <c r="H1280" s="372"/>
      <c r="I1280" s="372"/>
      <c r="J1280" s="372"/>
      <c r="K1280" s="372"/>
      <c r="L1280" s="372"/>
      <c r="M1280" s="372"/>
      <c r="N1280" s="372"/>
      <c r="O1280" s="196"/>
    </row>
    <row r="1281" spans="1:15" ht="14.4" customHeight="1" x14ac:dyDescent="0.3">
      <c r="A1281" s="372"/>
      <c r="B1281" s="372"/>
      <c r="C1281" s="372"/>
      <c r="D1281" s="372"/>
      <c r="E1281" s="372"/>
      <c r="F1281" s="372"/>
      <c r="G1281" s="372"/>
      <c r="H1281" s="372"/>
      <c r="I1281" s="372"/>
      <c r="J1281" s="372"/>
      <c r="K1281" s="372"/>
      <c r="L1281" s="372"/>
      <c r="M1281" s="372"/>
      <c r="N1281" s="372"/>
      <c r="O1281" s="196"/>
    </row>
    <row r="1282" spans="1:15" ht="14.4" customHeight="1" x14ac:dyDescent="0.3">
      <c r="A1282" s="372"/>
      <c r="B1282" s="372"/>
      <c r="C1282" s="372"/>
      <c r="D1282" s="372"/>
      <c r="E1282" s="372"/>
      <c r="F1282" s="372"/>
      <c r="G1282" s="372"/>
      <c r="H1282" s="372"/>
      <c r="I1282" s="372"/>
      <c r="J1282" s="372"/>
      <c r="K1282" s="372"/>
      <c r="L1282" s="372"/>
      <c r="M1282" s="372"/>
      <c r="N1282" s="372"/>
      <c r="O1282" s="196"/>
    </row>
    <row r="1283" spans="1:15" ht="14.4" customHeight="1" x14ac:dyDescent="0.3">
      <c r="A1283" s="372"/>
      <c r="B1283" s="372"/>
      <c r="C1283" s="372"/>
      <c r="D1283" s="372"/>
      <c r="E1283" s="372"/>
      <c r="F1283" s="372"/>
      <c r="G1283" s="372"/>
      <c r="H1283" s="372"/>
      <c r="I1283" s="372"/>
      <c r="J1283" s="372"/>
      <c r="K1283" s="372"/>
      <c r="L1283" s="372"/>
      <c r="M1283" s="372"/>
      <c r="N1283" s="372"/>
      <c r="O1283" s="196"/>
    </row>
    <row r="1284" spans="1:15" ht="14.4" customHeight="1" x14ac:dyDescent="0.3">
      <c r="A1284" s="372"/>
      <c r="B1284" s="372"/>
      <c r="C1284" s="372"/>
      <c r="D1284" s="372"/>
      <c r="E1284" s="372"/>
      <c r="F1284" s="372"/>
      <c r="G1284" s="372"/>
      <c r="H1284" s="372"/>
      <c r="I1284" s="372"/>
      <c r="J1284" s="372"/>
      <c r="K1284" s="372"/>
      <c r="L1284" s="372"/>
      <c r="M1284" s="372"/>
      <c r="N1284" s="372"/>
      <c r="O1284" s="196"/>
    </row>
    <row r="1285" spans="1:15" ht="14.4" customHeight="1" x14ac:dyDescent="0.3">
      <c r="A1285" s="372"/>
      <c r="B1285" s="372"/>
      <c r="C1285" s="372"/>
      <c r="D1285" s="372"/>
      <c r="E1285" s="372"/>
      <c r="F1285" s="372"/>
      <c r="G1285" s="372"/>
      <c r="H1285" s="372"/>
      <c r="I1285" s="372"/>
      <c r="J1285" s="372"/>
      <c r="K1285" s="372"/>
      <c r="L1285" s="372"/>
      <c r="M1285" s="372"/>
      <c r="N1285" s="372"/>
      <c r="O1285" s="196"/>
    </row>
    <row r="1286" spans="1:15" ht="14.4" customHeight="1" x14ac:dyDescent="0.3">
      <c r="A1286" s="372"/>
      <c r="B1286" s="372"/>
      <c r="C1286" s="372"/>
      <c r="D1286" s="372"/>
      <c r="E1286" s="372"/>
      <c r="F1286" s="372"/>
      <c r="G1286" s="372"/>
      <c r="H1286" s="372"/>
      <c r="I1286" s="372"/>
      <c r="J1286" s="372"/>
      <c r="K1286" s="372"/>
      <c r="L1286" s="372"/>
      <c r="M1286" s="372"/>
      <c r="N1286" s="372"/>
      <c r="O1286" s="196"/>
    </row>
    <row r="1287" spans="1:15" ht="14.4" customHeight="1" x14ac:dyDescent="0.3">
      <c r="A1287" s="372"/>
      <c r="B1287" s="372"/>
      <c r="C1287" s="372"/>
      <c r="D1287" s="372"/>
      <c r="E1287" s="372"/>
      <c r="F1287" s="372"/>
      <c r="G1287" s="372"/>
      <c r="H1287" s="372"/>
      <c r="I1287" s="372"/>
      <c r="J1287" s="372"/>
      <c r="K1287" s="372"/>
      <c r="L1287" s="372"/>
      <c r="M1287" s="372"/>
      <c r="N1287" s="372"/>
      <c r="O1287" s="196"/>
    </row>
    <row r="1288" spans="1:15" ht="14.4" customHeight="1" x14ac:dyDescent="0.3">
      <c r="A1288" s="372"/>
      <c r="B1288" s="372"/>
      <c r="C1288" s="372"/>
      <c r="D1288" s="372"/>
      <c r="E1288" s="372"/>
      <c r="F1288" s="372"/>
      <c r="G1288" s="372"/>
      <c r="H1288" s="372"/>
      <c r="I1288" s="372"/>
      <c r="J1288" s="372"/>
      <c r="K1288" s="372"/>
      <c r="L1288" s="372"/>
      <c r="M1288" s="372"/>
      <c r="N1288" s="372"/>
      <c r="O1288" s="196"/>
    </row>
    <row r="1289" spans="1:15" ht="14.4" customHeight="1" x14ac:dyDescent="0.3">
      <c r="A1289" s="372"/>
      <c r="B1289" s="372"/>
      <c r="C1289" s="372"/>
      <c r="D1289" s="372"/>
      <c r="E1289" s="372"/>
      <c r="F1289" s="372"/>
      <c r="G1289" s="372"/>
      <c r="H1289" s="372"/>
      <c r="I1289" s="372"/>
      <c r="J1289" s="372"/>
      <c r="K1289" s="372"/>
      <c r="L1289" s="372"/>
      <c r="M1289" s="372"/>
      <c r="N1289" s="372"/>
      <c r="O1289" s="196"/>
    </row>
    <row r="1290" spans="1:15" ht="14.4" customHeight="1" x14ac:dyDescent="0.3">
      <c r="A1290" s="372"/>
      <c r="B1290" s="372"/>
      <c r="C1290" s="372"/>
      <c r="D1290" s="372"/>
      <c r="E1290" s="372"/>
      <c r="F1290" s="372"/>
      <c r="G1290" s="372"/>
      <c r="H1290" s="372"/>
      <c r="I1290" s="372"/>
      <c r="J1290" s="372"/>
      <c r="K1290" s="372"/>
      <c r="L1290" s="372"/>
      <c r="M1290" s="372"/>
      <c r="N1290" s="372"/>
      <c r="O1290" s="196"/>
    </row>
    <row r="1291" spans="1:15" ht="14.4" customHeight="1" x14ac:dyDescent="0.3">
      <c r="A1291" s="372"/>
      <c r="B1291" s="372"/>
      <c r="C1291" s="372"/>
      <c r="D1291" s="372"/>
      <c r="E1291" s="372"/>
      <c r="F1291" s="372"/>
      <c r="G1291" s="372"/>
      <c r="H1291" s="372"/>
      <c r="I1291" s="372"/>
      <c r="J1291" s="372"/>
      <c r="K1291" s="372"/>
      <c r="L1291" s="372"/>
      <c r="M1291" s="372"/>
      <c r="N1291" s="372"/>
      <c r="O1291" s="196"/>
    </row>
    <row r="1292" spans="1:15" ht="19.2" customHeight="1" x14ac:dyDescent="0.3">
      <c r="A1292" s="372"/>
      <c r="B1292" s="372"/>
      <c r="C1292" s="372"/>
      <c r="D1292" s="372"/>
      <c r="E1292" s="372"/>
      <c r="F1292" s="372"/>
      <c r="G1292" s="372"/>
      <c r="H1292" s="372"/>
      <c r="I1292" s="372"/>
      <c r="J1292" s="372"/>
      <c r="K1292" s="372"/>
      <c r="L1292" s="372"/>
      <c r="M1292" s="372"/>
      <c r="N1292" s="372"/>
      <c r="O1292" s="196"/>
    </row>
    <row r="1293" spans="1:15" ht="14.4" customHeight="1" x14ac:dyDescent="0.3">
      <c r="A1293" s="372"/>
      <c r="B1293" s="372"/>
      <c r="C1293" s="372"/>
      <c r="D1293" s="372"/>
      <c r="E1293" s="372"/>
      <c r="F1293" s="372"/>
      <c r="G1293" s="372"/>
      <c r="H1293" s="372"/>
      <c r="I1293" s="372"/>
      <c r="J1293" s="372"/>
      <c r="K1293" s="372"/>
      <c r="L1293" s="372"/>
      <c r="M1293" s="372"/>
      <c r="N1293" s="372"/>
      <c r="O1293" s="196"/>
    </row>
    <row r="1294" spans="1:15" ht="14.4" customHeight="1" x14ac:dyDescent="0.3">
      <c r="A1294" s="372"/>
      <c r="B1294" s="372"/>
      <c r="C1294" s="372"/>
      <c r="D1294" s="372"/>
      <c r="E1294" s="372"/>
      <c r="F1294" s="372"/>
      <c r="G1294" s="372"/>
      <c r="H1294" s="372"/>
      <c r="I1294" s="372"/>
      <c r="J1294" s="372"/>
      <c r="K1294" s="372"/>
      <c r="L1294" s="372"/>
      <c r="M1294" s="372"/>
      <c r="N1294" s="372"/>
      <c r="O1294" s="196"/>
    </row>
    <row r="1295" spans="1:15" ht="14.4" customHeight="1" x14ac:dyDescent="0.3">
      <c r="A1295" s="372"/>
      <c r="B1295" s="372"/>
      <c r="C1295" s="372"/>
      <c r="D1295" s="372"/>
      <c r="E1295" s="372"/>
      <c r="F1295" s="372"/>
      <c r="G1295" s="372"/>
      <c r="H1295" s="372"/>
      <c r="I1295" s="372"/>
      <c r="J1295" s="372"/>
      <c r="K1295" s="372"/>
      <c r="L1295" s="372"/>
      <c r="M1295" s="372"/>
      <c r="N1295" s="372"/>
      <c r="O1295" s="196"/>
    </row>
    <row r="1296" spans="1:15" ht="14.4" customHeight="1" x14ac:dyDescent="0.3">
      <c r="A1296" s="372"/>
      <c r="B1296" s="372"/>
      <c r="C1296" s="372"/>
      <c r="D1296" s="372"/>
      <c r="E1296" s="372"/>
      <c r="F1296" s="372"/>
      <c r="G1296" s="372"/>
      <c r="H1296" s="372"/>
      <c r="I1296" s="372"/>
      <c r="J1296" s="372"/>
      <c r="K1296" s="372"/>
      <c r="L1296" s="372"/>
      <c r="M1296" s="372"/>
      <c r="N1296" s="372"/>
      <c r="O1296" s="196"/>
    </row>
    <row r="1297" spans="1:15" ht="14.4" customHeight="1" x14ac:dyDescent="0.3">
      <c r="A1297" s="372"/>
      <c r="B1297" s="372"/>
      <c r="C1297" s="372"/>
      <c r="D1297" s="372"/>
      <c r="E1297" s="372"/>
      <c r="F1297" s="372"/>
      <c r="G1297" s="372"/>
      <c r="H1297" s="372"/>
      <c r="I1297" s="372"/>
      <c r="J1297" s="372"/>
      <c r="K1297" s="372"/>
      <c r="L1297" s="372"/>
      <c r="M1297" s="372"/>
      <c r="N1297" s="372"/>
      <c r="O1297" s="196"/>
    </row>
    <row r="1298" spans="1:15" ht="14.4" customHeight="1" x14ac:dyDescent="0.3">
      <c r="A1298" s="372"/>
      <c r="B1298" s="372"/>
      <c r="C1298" s="372"/>
      <c r="D1298" s="372"/>
      <c r="E1298" s="372"/>
      <c r="F1298" s="372"/>
      <c r="G1298" s="372"/>
      <c r="H1298" s="372"/>
      <c r="I1298" s="372"/>
      <c r="J1298" s="372"/>
      <c r="K1298" s="372"/>
      <c r="L1298" s="372"/>
      <c r="M1298" s="372"/>
      <c r="N1298" s="372"/>
      <c r="O1298" s="196"/>
    </row>
    <row r="1299" spans="1:15" ht="14.4" customHeight="1" x14ac:dyDescent="0.3">
      <c r="A1299" s="372"/>
      <c r="B1299" s="372"/>
      <c r="C1299" s="372"/>
      <c r="D1299" s="372"/>
      <c r="E1299" s="372"/>
      <c r="F1299" s="372"/>
      <c r="G1299" s="372"/>
      <c r="H1299" s="372"/>
      <c r="I1299" s="372"/>
      <c r="J1299" s="372"/>
      <c r="K1299" s="372"/>
      <c r="L1299" s="372"/>
      <c r="M1299" s="372"/>
      <c r="N1299" s="372"/>
      <c r="O1299" s="196"/>
    </row>
    <row r="1300" spans="1:15" ht="14.4" customHeight="1" x14ac:dyDescent="0.3">
      <c r="A1300" s="372"/>
      <c r="B1300" s="372"/>
      <c r="C1300" s="372"/>
      <c r="D1300" s="372"/>
      <c r="E1300" s="372"/>
      <c r="F1300" s="372"/>
      <c r="G1300" s="372"/>
      <c r="H1300" s="372"/>
      <c r="I1300" s="372"/>
      <c r="J1300" s="372"/>
      <c r="K1300" s="372"/>
      <c r="L1300" s="372"/>
      <c r="M1300" s="372"/>
      <c r="N1300" s="372"/>
      <c r="O1300" s="196"/>
    </row>
    <row r="1301" spans="1:15" ht="15" customHeight="1" x14ac:dyDescent="0.3">
      <c r="A1301" s="372"/>
      <c r="B1301" s="372"/>
      <c r="C1301" s="372"/>
      <c r="D1301" s="372"/>
      <c r="E1301" s="372"/>
      <c r="F1301" s="372"/>
      <c r="G1301" s="372"/>
      <c r="H1301" s="372"/>
      <c r="I1301" s="372"/>
      <c r="J1301" s="372"/>
      <c r="K1301" s="372"/>
      <c r="L1301" s="372"/>
      <c r="M1301" s="372"/>
      <c r="N1301" s="372"/>
      <c r="O1301" s="196"/>
    </row>
    <row r="1302" spans="1:15" ht="15" customHeight="1" x14ac:dyDescent="0.3">
      <c r="A1302" s="372"/>
      <c r="B1302" s="372"/>
      <c r="C1302" s="372"/>
      <c r="D1302" s="372"/>
      <c r="E1302" s="372"/>
      <c r="F1302" s="372"/>
      <c r="G1302" s="372"/>
      <c r="H1302" s="372"/>
      <c r="I1302" s="372"/>
      <c r="J1302" s="372"/>
      <c r="K1302" s="372"/>
      <c r="L1302" s="372"/>
      <c r="M1302" s="372"/>
      <c r="N1302" s="372"/>
      <c r="O1302" s="196"/>
    </row>
    <row r="1303" spans="1:15" ht="14.4" customHeight="1" x14ac:dyDescent="0.3">
      <c r="A1303" s="372"/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2"/>
      <c r="N1303" s="372"/>
      <c r="O1303" s="196"/>
    </row>
    <row r="1304" spans="1:15" ht="14.4" customHeight="1" x14ac:dyDescent="0.3">
      <c r="A1304" s="372"/>
      <c r="B1304" s="372"/>
      <c r="C1304" s="372"/>
      <c r="D1304" s="372"/>
      <c r="E1304" s="372"/>
      <c r="F1304" s="372"/>
      <c r="G1304" s="372"/>
      <c r="H1304" s="372"/>
      <c r="I1304" s="372"/>
      <c r="J1304" s="372"/>
      <c r="K1304" s="372"/>
      <c r="L1304" s="372"/>
      <c r="M1304" s="372"/>
      <c r="N1304" s="372"/>
      <c r="O1304" s="196"/>
    </row>
    <row r="1305" spans="1:15" ht="14.4" customHeight="1" x14ac:dyDescent="0.3">
      <c r="A1305" s="372"/>
      <c r="B1305" s="372"/>
      <c r="C1305" s="372"/>
      <c r="D1305" s="372"/>
      <c r="E1305" s="372"/>
      <c r="F1305" s="372"/>
      <c r="G1305" s="372"/>
      <c r="H1305" s="372"/>
      <c r="I1305" s="372"/>
      <c r="J1305" s="372"/>
      <c r="K1305" s="372"/>
      <c r="L1305" s="372"/>
      <c r="M1305" s="372"/>
      <c r="N1305" s="372"/>
      <c r="O1305" s="196"/>
    </row>
    <row r="1306" spans="1:15" ht="14.4" customHeight="1" x14ac:dyDescent="0.3">
      <c r="A1306" s="372"/>
      <c r="B1306" s="372"/>
      <c r="C1306" s="372"/>
      <c r="D1306" s="372"/>
      <c r="E1306" s="372"/>
      <c r="F1306" s="372"/>
      <c r="G1306" s="372"/>
      <c r="H1306" s="372"/>
      <c r="I1306" s="372"/>
      <c r="J1306" s="372"/>
      <c r="K1306" s="372"/>
      <c r="L1306" s="372"/>
      <c r="M1306" s="372"/>
      <c r="N1306" s="372"/>
      <c r="O1306" s="196"/>
    </row>
    <row r="1307" spans="1:15" ht="14.4" customHeight="1" x14ac:dyDescent="0.3">
      <c r="A1307" s="372"/>
      <c r="B1307" s="372"/>
      <c r="C1307" s="372"/>
      <c r="D1307" s="372"/>
      <c r="E1307" s="372"/>
      <c r="F1307" s="372"/>
      <c r="G1307" s="372"/>
      <c r="H1307" s="372"/>
      <c r="I1307" s="372"/>
      <c r="J1307" s="372"/>
      <c r="K1307" s="372"/>
      <c r="L1307" s="372"/>
      <c r="M1307" s="372"/>
      <c r="N1307" s="372"/>
      <c r="O1307" s="196"/>
    </row>
    <row r="1308" spans="1:15" ht="14.4" customHeight="1" x14ac:dyDescent="0.3">
      <c r="A1308" s="372"/>
      <c r="B1308" s="372"/>
      <c r="C1308" s="372"/>
      <c r="D1308" s="372"/>
      <c r="E1308" s="372"/>
      <c r="F1308" s="372"/>
      <c r="G1308" s="372"/>
      <c r="H1308" s="372"/>
      <c r="I1308" s="372"/>
      <c r="J1308" s="372"/>
      <c r="K1308" s="372"/>
      <c r="L1308" s="372"/>
      <c r="M1308" s="372"/>
      <c r="N1308" s="372"/>
      <c r="O1308" s="196"/>
    </row>
    <row r="1309" spans="1:15" ht="14.4" customHeight="1" x14ac:dyDescent="0.3">
      <c r="A1309" s="372"/>
      <c r="B1309" s="372"/>
      <c r="C1309" s="372"/>
      <c r="D1309" s="372"/>
      <c r="E1309" s="372"/>
      <c r="F1309" s="372"/>
      <c r="G1309" s="372"/>
      <c r="H1309" s="372"/>
      <c r="I1309" s="372"/>
      <c r="J1309" s="372"/>
      <c r="K1309" s="372"/>
      <c r="L1309" s="372"/>
      <c r="M1309" s="372"/>
      <c r="N1309" s="372"/>
      <c r="O1309" s="196"/>
    </row>
    <row r="1310" spans="1:15" ht="14.4" customHeight="1" x14ac:dyDescent="0.3">
      <c r="A1310" s="372"/>
      <c r="B1310" s="372"/>
      <c r="C1310" s="372"/>
      <c r="D1310" s="372"/>
      <c r="E1310" s="372"/>
      <c r="F1310" s="372"/>
      <c r="G1310" s="372"/>
      <c r="H1310" s="372"/>
      <c r="I1310" s="372"/>
      <c r="J1310" s="372"/>
      <c r="K1310" s="372"/>
      <c r="L1310" s="372"/>
      <c r="M1310" s="372"/>
      <c r="N1310" s="372"/>
      <c r="O1310" s="196"/>
    </row>
    <row r="1311" spans="1:15" ht="14.4" customHeight="1" x14ac:dyDescent="0.3">
      <c r="A1311" s="372"/>
      <c r="B1311" s="372"/>
      <c r="C1311" s="372"/>
      <c r="D1311" s="372"/>
      <c r="E1311" s="372"/>
      <c r="F1311" s="372"/>
      <c r="G1311" s="372"/>
      <c r="H1311" s="372"/>
      <c r="I1311" s="372"/>
      <c r="J1311" s="372"/>
      <c r="K1311" s="372"/>
      <c r="L1311" s="372"/>
      <c r="M1311" s="372"/>
      <c r="N1311" s="372"/>
      <c r="O1311" s="196"/>
    </row>
    <row r="1312" spans="1:15" ht="14.4" customHeight="1" x14ac:dyDescent="0.3">
      <c r="A1312" s="372"/>
      <c r="B1312" s="372"/>
      <c r="C1312" s="372"/>
      <c r="D1312" s="372"/>
      <c r="E1312" s="372"/>
      <c r="F1312" s="372"/>
      <c r="G1312" s="372"/>
      <c r="H1312" s="372"/>
      <c r="I1312" s="372"/>
      <c r="J1312" s="372"/>
      <c r="K1312" s="372"/>
      <c r="L1312" s="372"/>
      <c r="M1312" s="372"/>
      <c r="N1312" s="372"/>
      <c r="O1312" s="196"/>
    </row>
    <row r="1313" spans="1:15" ht="14.4" customHeight="1" x14ac:dyDescent="0.3">
      <c r="A1313" s="372"/>
      <c r="B1313" s="372"/>
      <c r="C1313" s="372"/>
      <c r="D1313" s="372"/>
      <c r="E1313" s="372"/>
      <c r="F1313" s="372"/>
      <c r="G1313" s="372"/>
      <c r="H1313" s="372"/>
      <c r="I1313" s="372"/>
      <c r="J1313" s="372"/>
      <c r="K1313" s="372"/>
      <c r="L1313" s="372"/>
      <c r="M1313" s="372"/>
      <c r="N1313" s="372"/>
      <c r="O1313" s="196"/>
    </row>
    <row r="1314" spans="1:15" ht="14.4" customHeight="1" x14ac:dyDescent="0.3">
      <c r="A1314" s="372"/>
      <c r="B1314" s="372"/>
      <c r="C1314" s="372"/>
      <c r="D1314" s="372"/>
      <c r="E1314" s="372"/>
      <c r="F1314" s="372"/>
      <c r="G1314" s="372"/>
      <c r="H1314" s="372"/>
      <c r="I1314" s="372"/>
      <c r="J1314" s="372"/>
      <c r="K1314" s="372"/>
      <c r="L1314" s="372"/>
      <c r="M1314" s="372"/>
      <c r="N1314" s="372"/>
      <c r="O1314" s="196"/>
    </row>
    <row r="1315" spans="1:15" ht="14.4" customHeight="1" x14ac:dyDescent="0.3">
      <c r="A1315" s="372"/>
      <c r="B1315" s="372"/>
      <c r="C1315" s="372"/>
      <c r="D1315" s="372"/>
      <c r="E1315" s="372"/>
      <c r="F1315" s="372"/>
      <c r="G1315" s="372"/>
      <c r="H1315" s="372"/>
      <c r="I1315" s="372"/>
      <c r="J1315" s="372"/>
      <c r="K1315" s="372"/>
      <c r="L1315" s="372"/>
      <c r="M1315" s="372"/>
      <c r="N1315" s="372"/>
      <c r="O1315" s="196"/>
    </row>
    <row r="1316" spans="1:15" ht="14.4" customHeight="1" x14ac:dyDescent="0.3">
      <c r="A1316" s="372"/>
      <c r="B1316" s="372"/>
      <c r="C1316" s="372"/>
      <c r="D1316" s="372"/>
      <c r="E1316" s="372"/>
      <c r="F1316" s="372"/>
      <c r="G1316" s="372"/>
      <c r="H1316" s="372"/>
      <c r="I1316" s="372"/>
      <c r="J1316" s="372"/>
      <c r="K1316" s="372"/>
      <c r="L1316" s="372"/>
      <c r="M1316" s="372"/>
      <c r="N1316" s="372"/>
      <c r="O1316" s="196"/>
    </row>
    <row r="1317" spans="1:15" ht="14.4" customHeight="1" x14ac:dyDescent="0.3">
      <c r="A1317" s="372"/>
      <c r="B1317" s="372"/>
      <c r="C1317" s="372"/>
      <c r="D1317" s="372"/>
      <c r="E1317" s="372"/>
      <c r="F1317" s="372"/>
      <c r="G1317" s="372"/>
      <c r="H1317" s="372"/>
      <c r="I1317" s="372"/>
      <c r="J1317" s="372"/>
      <c r="K1317" s="372"/>
      <c r="L1317" s="372"/>
      <c r="M1317" s="372"/>
      <c r="N1317" s="372"/>
      <c r="O1317" s="196"/>
    </row>
    <row r="1318" spans="1:15" ht="14.4" customHeight="1" x14ac:dyDescent="0.3">
      <c r="A1318" s="372"/>
      <c r="B1318" s="372"/>
      <c r="C1318" s="372"/>
      <c r="D1318" s="372"/>
      <c r="E1318" s="372"/>
      <c r="F1318" s="372"/>
      <c r="G1318" s="372"/>
      <c r="H1318" s="372"/>
      <c r="I1318" s="372"/>
      <c r="J1318" s="372"/>
      <c r="K1318" s="372"/>
      <c r="L1318" s="372"/>
      <c r="M1318" s="372"/>
      <c r="N1318" s="372"/>
      <c r="O1318" s="196"/>
    </row>
    <row r="1319" spans="1:15" ht="14.4" customHeight="1" x14ac:dyDescent="0.3">
      <c r="A1319" s="372"/>
      <c r="B1319" s="372"/>
      <c r="C1319" s="372"/>
      <c r="D1319" s="372"/>
      <c r="E1319" s="372"/>
      <c r="F1319" s="372"/>
      <c r="G1319" s="372"/>
      <c r="H1319" s="372"/>
      <c r="I1319" s="372"/>
      <c r="J1319" s="372"/>
      <c r="K1319" s="372"/>
      <c r="L1319" s="372"/>
      <c r="M1319" s="372"/>
      <c r="N1319" s="372"/>
      <c r="O1319" s="196"/>
    </row>
    <row r="1320" spans="1:15" ht="14.4" customHeight="1" x14ac:dyDescent="0.3">
      <c r="A1320" s="372"/>
      <c r="B1320" s="372"/>
      <c r="C1320" s="372"/>
      <c r="D1320" s="372"/>
      <c r="E1320" s="372"/>
      <c r="F1320" s="372"/>
      <c r="G1320" s="372"/>
      <c r="H1320" s="372"/>
      <c r="I1320" s="372"/>
      <c r="J1320" s="372"/>
      <c r="K1320" s="372"/>
      <c r="L1320" s="372"/>
      <c r="M1320" s="372"/>
      <c r="N1320" s="372"/>
      <c r="O1320" s="196"/>
    </row>
    <row r="1321" spans="1:15" ht="14.4" customHeight="1" x14ac:dyDescent="0.3">
      <c r="A1321" s="372"/>
      <c r="B1321" s="372"/>
      <c r="C1321" s="372"/>
      <c r="D1321" s="372"/>
      <c r="E1321" s="372"/>
      <c r="F1321" s="372"/>
      <c r="G1321" s="372"/>
      <c r="H1321" s="372"/>
      <c r="I1321" s="372"/>
      <c r="J1321" s="372"/>
      <c r="K1321" s="372"/>
      <c r="L1321" s="372"/>
      <c r="M1321" s="372"/>
      <c r="N1321" s="372"/>
      <c r="O1321" s="196"/>
    </row>
    <row r="1322" spans="1:15" ht="14.4" customHeight="1" x14ac:dyDescent="0.3">
      <c r="A1322" s="372"/>
      <c r="B1322" s="372"/>
      <c r="C1322" s="372"/>
      <c r="D1322" s="372"/>
      <c r="E1322" s="372"/>
      <c r="F1322" s="372"/>
      <c r="G1322" s="372"/>
      <c r="H1322" s="372"/>
      <c r="I1322" s="372"/>
      <c r="J1322" s="372"/>
      <c r="K1322" s="372"/>
      <c r="L1322" s="372"/>
      <c r="M1322" s="372"/>
      <c r="N1322" s="372"/>
      <c r="O1322" s="196"/>
    </row>
    <row r="1323" spans="1:15" ht="14.4" customHeight="1" x14ac:dyDescent="0.3">
      <c r="A1323" s="372"/>
      <c r="B1323" s="372"/>
      <c r="C1323" s="372"/>
      <c r="D1323" s="372"/>
      <c r="E1323" s="372"/>
      <c r="F1323" s="372"/>
      <c r="G1323" s="372"/>
      <c r="H1323" s="372"/>
      <c r="I1323" s="372"/>
      <c r="J1323" s="372"/>
      <c r="K1323" s="372"/>
      <c r="L1323" s="372"/>
      <c r="M1323" s="372"/>
      <c r="N1323" s="372"/>
      <c r="O1323" s="196"/>
    </row>
    <row r="1324" spans="1:15" ht="14.4" customHeight="1" x14ac:dyDescent="0.3">
      <c r="A1324" s="372"/>
      <c r="B1324" s="372"/>
      <c r="C1324" s="372"/>
      <c r="D1324" s="372"/>
      <c r="E1324" s="372"/>
      <c r="F1324" s="372"/>
      <c r="G1324" s="372"/>
      <c r="H1324" s="372"/>
      <c r="I1324" s="372"/>
      <c r="J1324" s="372"/>
      <c r="K1324" s="372"/>
      <c r="L1324" s="372"/>
      <c r="M1324" s="372"/>
      <c r="N1324" s="372"/>
      <c r="O1324" s="196"/>
    </row>
    <row r="1325" spans="1:15" ht="14.4" customHeight="1" x14ac:dyDescent="0.3">
      <c r="A1325" s="372"/>
      <c r="B1325" s="372"/>
      <c r="C1325" s="372"/>
      <c r="D1325" s="372"/>
      <c r="E1325" s="372"/>
      <c r="F1325" s="372"/>
      <c r="G1325" s="372"/>
      <c r="H1325" s="372"/>
      <c r="I1325" s="372"/>
      <c r="J1325" s="372"/>
      <c r="K1325" s="372"/>
      <c r="L1325" s="372"/>
      <c r="M1325" s="372"/>
      <c r="N1325" s="372"/>
      <c r="O1325" s="196"/>
    </row>
    <row r="1326" spans="1:15" ht="14.4" customHeight="1" x14ac:dyDescent="0.3">
      <c r="A1326" s="372"/>
      <c r="B1326" s="372"/>
      <c r="C1326" s="372"/>
      <c r="D1326" s="372"/>
      <c r="E1326" s="372"/>
      <c r="F1326" s="372"/>
      <c r="G1326" s="372"/>
      <c r="H1326" s="372"/>
      <c r="I1326" s="372"/>
      <c r="J1326" s="372"/>
      <c r="K1326" s="372"/>
      <c r="L1326" s="372"/>
      <c r="M1326" s="372"/>
      <c r="N1326" s="372"/>
      <c r="O1326" s="196"/>
    </row>
    <row r="1327" spans="1:15" ht="14.4" customHeight="1" x14ac:dyDescent="0.3">
      <c r="A1327" s="372"/>
      <c r="B1327" s="372"/>
      <c r="C1327" s="372"/>
      <c r="D1327" s="372"/>
      <c r="E1327" s="372"/>
      <c r="F1327" s="372"/>
      <c r="G1327" s="372"/>
      <c r="H1327" s="372"/>
      <c r="I1327" s="372"/>
      <c r="J1327" s="372"/>
      <c r="K1327" s="372"/>
      <c r="L1327" s="372"/>
      <c r="M1327" s="372"/>
      <c r="N1327" s="372"/>
      <c r="O1327" s="196"/>
    </row>
    <row r="1328" spans="1:15" ht="14.4" customHeight="1" x14ac:dyDescent="0.3">
      <c r="A1328" s="372"/>
      <c r="B1328" s="372"/>
      <c r="C1328" s="372"/>
      <c r="D1328" s="372"/>
      <c r="E1328" s="372"/>
      <c r="F1328" s="372"/>
      <c r="G1328" s="372"/>
      <c r="H1328" s="372"/>
      <c r="I1328" s="372"/>
      <c r="J1328" s="372"/>
      <c r="K1328" s="372"/>
      <c r="L1328" s="372"/>
      <c r="M1328" s="372"/>
      <c r="N1328" s="372"/>
      <c r="O1328" s="196"/>
    </row>
    <row r="1329" spans="1:15" ht="14.4" customHeight="1" x14ac:dyDescent="0.3">
      <c r="A1329" s="372"/>
      <c r="B1329" s="372"/>
      <c r="C1329" s="372"/>
      <c r="D1329" s="372"/>
      <c r="E1329" s="372"/>
      <c r="F1329" s="372"/>
      <c r="G1329" s="372"/>
      <c r="H1329" s="372"/>
      <c r="I1329" s="372"/>
      <c r="J1329" s="372"/>
      <c r="K1329" s="372"/>
      <c r="L1329" s="372"/>
      <c r="M1329" s="372"/>
      <c r="N1329" s="372"/>
      <c r="O1329" s="196"/>
    </row>
    <row r="1330" spans="1:15" ht="14.4" customHeight="1" x14ac:dyDescent="0.3">
      <c r="A1330" s="372"/>
      <c r="B1330" s="372"/>
      <c r="C1330" s="372"/>
      <c r="D1330" s="372"/>
      <c r="E1330" s="372"/>
      <c r="F1330" s="372"/>
      <c r="G1330" s="372"/>
      <c r="H1330" s="372"/>
      <c r="I1330" s="372"/>
      <c r="J1330" s="372"/>
      <c r="K1330" s="372"/>
      <c r="L1330" s="372"/>
      <c r="M1330" s="372"/>
      <c r="N1330" s="372"/>
      <c r="O1330" s="196"/>
    </row>
    <row r="1331" spans="1:15" ht="14.4" customHeight="1" x14ac:dyDescent="0.3">
      <c r="A1331" s="372"/>
      <c r="B1331" s="372"/>
      <c r="C1331" s="372"/>
      <c r="D1331" s="372"/>
      <c r="E1331" s="372"/>
      <c r="F1331" s="372"/>
      <c r="G1331" s="372"/>
      <c r="H1331" s="372"/>
      <c r="I1331" s="372"/>
      <c r="J1331" s="372"/>
      <c r="K1331" s="372"/>
      <c r="L1331" s="372"/>
      <c r="M1331" s="372"/>
      <c r="N1331" s="372"/>
      <c r="O1331" s="196"/>
    </row>
    <row r="1332" spans="1:15" ht="14.4" customHeight="1" x14ac:dyDescent="0.3">
      <c r="A1332" s="372"/>
      <c r="B1332" s="372"/>
      <c r="C1332" s="372"/>
      <c r="D1332" s="372"/>
      <c r="E1332" s="372"/>
      <c r="F1332" s="372"/>
      <c r="G1332" s="372"/>
      <c r="H1332" s="372"/>
      <c r="I1332" s="372"/>
      <c r="J1332" s="372"/>
      <c r="K1332" s="372"/>
      <c r="L1332" s="372"/>
      <c r="M1332" s="372"/>
      <c r="N1332" s="372"/>
      <c r="O1332" s="196"/>
    </row>
    <row r="1333" spans="1:15" ht="14.4" customHeight="1" x14ac:dyDescent="0.3">
      <c r="A1333" s="372"/>
      <c r="B1333" s="372"/>
      <c r="C1333" s="372"/>
      <c r="D1333" s="372"/>
      <c r="E1333" s="372"/>
      <c r="F1333" s="372"/>
      <c r="G1333" s="372"/>
      <c r="H1333" s="372"/>
      <c r="I1333" s="372"/>
      <c r="J1333" s="372"/>
      <c r="K1333" s="372"/>
      <c r="L1333" s="372"/>
      <c r="M1333" s="372"/>
      <c r="N1333" s="372"/>
      <c r="O1333" s="196"/>
    </row>
    <row r="1334" spans="1:15" ht="14.4" customHeight="1" x14ac:dyDescent="0.3">
      <c r="A1334" s="372"/>
      <c r="B1334" s="372"/>
      <c r="C1334" s="372"/>
      <c r="D1334" s="372"/>
      <c r="E1334" s="372"/>
      <c r="F1334" s="372"/>
      <c r="G1334" s="372"/>
      <c r="H1334" s="372"/>
      <c r="I1334" s="372"/>
      <c r="J1334" s="372"/>
      <c r="K1334" s="372"/>
      <c r="L1334" s="372"/>
      <c r="M1334" s="372"/>
      <c r="N1334" s="372"/>
      <c r="O1334" s="196"/>
    </row>
    <row r="1335" spans="1:15" ht="14.4" customHeight="1" x14ac:dyDescent="0.3">
      <c r="A1335" s="372"/>
      <c r="B1335" s="372"/>
      <c r="C1335" s="372"/>
      <c r="D1335" s="372"/>
      <c r="E1335" s="372"/>
      <c r="F1335" s="372"/>
      <c r="G1335" s="372"/>
      <c r="H1335" s="372"/>
      <c r="I1335" s="372"/>
      <c r="J1335" s="372"/>
      <c r="K1335" s="372"/>
      <c r="L1335" s="372"/>
      <c r="M1335" s="372"/>
      <c r="N1335" s="372"/>
      <c r="O1335" s="196"/>
    </row>
    <row r="1336" spans="1:15" ht="14.4" customHeight="1" x14ac:dyDescent="0.3">
      <c r="A1336" s="372"/>
      <c r="B1336" s="372"/>
      <c r="C1336" s="372"/>
      <c r="D1336" s="372"/>
      <c r="E1336" s="372"/>
      <c r="F1336" s="372"/>
      <c r="G1336" s="372"/>
      <c r="H1336" s="372"/>
      <c r="I1336" s="372"/>
      <c r="J1336" s="372"/>
      <c r="K1336" s="372"/>
      <c r="L1336" s="372"/>
      <c r="M1336" s="372"/>
      <c r="N1336" s="372"/>
      <c r="O1336" s="196"/>
    </row>
    <row r="1337" spans="1:15" ht="14.4" customHeight="1" x14ac:dyDescent="0.3">
      <c r="A1337" s="372"/>
      <c r="B1337" s="372"/>
      <c r="C1337" s="372"/>
      <c r="D1337" s="372"/>
      <c r="E1337" s="372"/>
      <c r="F1337" s="372"/>
      <c r="G1337" s="372"/>
      <c r="H1337" s="372"/>
      <c r="I1337" s="372"/>
      <c r="J1337" s="372"/>
      <c r="K1337" s="372"/>
      <c r="L1337" s="372"/>
      <c r="M1337" s="372"/>
      <c r="N1337" s="372"/>
      <c r="O1337" s="196"/>
    </row>
    <row r="1338" spans="1:15" ht="14.4" customHeight="1" x14ac:dyDescent="0.3">
      <c r="A1338" s="372"/>
      <c r="B1338" s="372"/>
      <c r="C1338" s="372"/>
      <c r="D1338" s="372"/>
      <c r="E1338" s="372"/>
      <c r="F1338" s="372"/>
      <c r="G1338" s="372"/>
      <c r="H1338" s="372"/>
      <c r="I1338" s="372"/>
      <c r="J1338" s="372"/>
      <c r="K1338" s="372"/>
      <c r="L1338" s="372"/>
      <c r="M1338" s="372"/>
      <c r="N1338" s="372"/>
      <c r="O1338" s="196"/>
    </row>
    <row r="1339" spans="1:15" ht="14.4" customHeight="1" x14ac:dyDescent="0.3">
      <c r="A1339" s="372"/>
      <c r="B1339" s="372"/>
      <c r="C1339" s="372"/>
      <c r="D1339" s="372"/>
      <c r="E1339" s="372"/>
      <c r="F1339" s="372"/>
      <c r="G1339" s="372"/>
      <c r="H1339" s="372"/>
      <c r="I1339" s="372"/>
      <c r="J1339" s="372"/>
      <c r="K1339" s="372"/>
      <c r="L1339" s="372"/>
      <c r="M1339" s="372"/>
      <c r="N1339" s="372"/>
      <c r="O1339" s="196"/>
    </row>
    <row r="1340" spans="1:15" ht="14.4" customHeight="1" x14ac:dyDescent="0.3">
      <c r="A1340" s="372"/>
      <c r="B1340" s="372"/>
      <c r="C1340" s="372"/>
      <c r="D1340" s="372"/>
      <c r="E1340" s="372"/>
      <c r="F1340" s="372"/>
      <c r="G1340" s="372"/>
      <c r="H1340" s="372"/>
      <c r="I1340" s="372"/>
      <c r="J1340" s="372"/>
      <c r="K1340" s="372"/>
      <c r="L1340" s="372"/>
      <c r="M1340" s="372"/>
      <c r="N1340" s="372"/>
      <c r="O1340" s="196"/>
    </row>
    <row r="1341" spans="1:15" ht="14.4" customHeight="1" x14ac:dyDescent="0.3">
      <c r="A1341" s="372"/>
      <c r="B1341" s="372"/>
      <c r="C1341" s="372"/>
      <c r="D1341" s="372"/>
      <c r="E1341" s="372"/>
      <c r="F1341" s="372"/>
      <c r="G1341" s="372"/>
      <c r="H1341" s="372"/>
      <c r="I1341" s="372"/>
      <c r="J1341" s="372"/>
      <c r="K1341" s="372"/>
      <c r="L1341" s="372"/>
      <c r="M1341" s="372"/>
      <c r="N1341" s="372"/>
      <c r="O1341" s="196"/>
    </row>
    <row r="1342" spans="1:15" ht="14.4" customHeight="1" x14ac:dyDescent="0.3">
      <c r="A1342" s="372"/>
      <c r="B1342" s="372"/>
      <c r="C1342" s="372"/>
      <c r="D1342" s="372"/>
      <c r="E1342" s="372"/>
      <c r="F1342" s="372"/>
      <c r="G1342" s="372"/>
      <c r="H1342" s="372"/>
      <c r="I1342" s="372"/>
      <c r="J1342" s="372"/>
      <c r="K1342" s="372"/>
      <c r="L1342" s="372"/>
      <c r="M1342" s="372"/>
      <c r="N1342" s="372"/>
      <c r="O1342" s="196"/>
    </row>
    <row r="1343" spans="1:15" ht="14.4" customHeight="1" x14ac:dyDescent="0.3">
      <c r="A1343" s="372"/>
      <c r="B1343" s="372"/>
      <c r="C1343" s="372"/>
      <c r="D1343" s="372"/>
      <c r="E1343" s="372"/>
      <c r="F1343" s="372"/>
      <c r="G1343" s="372"/>
      <c r="H1343" s="372"/>
      <c r="I1343" s="372"/>
      <c r="J1343" s="372"/>
      <c r="K1343" s="372"/>
      <c r="L1343" s="372"/>
      <c r="M1343" s="372"/>
      <c r="N1343" s="372"/>
      <c r="O1343" s="196"/>
    </row>
    <row r="1344" spans="1:15" ht="14.4" customHeight="1" x14ac:dyDescent="0.3">
      <c r="A1344" s="372"/>
      <c r="B1344" s="372"/>
      <c r="C1344" s="372"/>
      <c r="D1344" s="372"/>
      <c r="E1344" s="372"/>
      <c r="F1344" s="372"/>
      <c r="G1344" s="372"/>
      <c r="H1344" s="372"/>
      <c r="I1344" s="372"/>
      <c r="J1344" s="372"/>
      <c r="K1344" s="372"/>
      <c r="L1344" s="372"/>
      <c r="M1344" s="372"/>
      <c r="N1344" s="372"/>
      <c r="O1344" s="196"/>
    </row>
    <row r="1345" spans="1:15" ht="14.4" customHeight="1" x14ac:dyDescent="0.3">
      <c r="A1345" s="372"/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2"/>
      <c r="N1345" s="372"/>
      <c r="O1345" s="196"/>
    </row>
    <row r="1346" spans="1:15" ht="14.4" customHeight="1" x14ac:dyDescent="0.3">
      <c r="A1346" s="372"/>
      <c r="B1346" s="372"/>
      <c r="C1346" s="372"/>
      <c r="D1346" s="372"/>
      <c r="E1346" s="372"/>
      <c r="F1346" s="372"/>
      <c r="G1346" s="372"/>
      <c r="H1346" s="372"/>
      <c r="I1346" s="372"/>
      <c r="J1346" s="372"/>
      <c r="K1346" s="372"/>
      <c r="L1346" s="372"/>
      <c r="M1346" s="372"/>
      <c r="N1346" s="372"/>
      <c r="O1346" s="196"/>
    </row>
    <row r="1347" spans="1:15" ht="14.4" customHeight="1" x14ac:dyDescent="0.3">
      <c r="A1347" s="372"/>
      <c r="B1347" s="372"/>
      <c r="C1347" s="372"/>
      <c r="D1347" s="372"/>
      <c r="E1347" s="372"/>
      <c r="F1347" s="372"/>
      <c r="G1347" s="372"/>
      <c r="H1347" s="372"/>
      <c r="I1347" s="372"/>
      <c r="J1347" s="372"/>
      <c r="K1347" s="372"/>
      <c r="L1347" s="372"/>
      <c r="M1347" s="372"/>
      <c r="N1347" s="372"/>
      <c r="O1347" s="196"/>
    </row>
    <row r="1348" spans="1:15" ht="14.4" customHeight="1" x14ac:dyDescent="0.3">
      <c r="A1348" s="372"/>
      <c r="B1348" s="372"/>
      <c r="C1348" s="372"/>
      <c r="D1348" s="372"/>
      <c r="E1348" s="372"/>
      <c r="F1348" s="372"/>
      <c r="G1348" s="372"/>
      <c r="H1348" s="372"/>
      <c r="I1348" s="372"/>
      <c r="J1348" s="372"/>
      <c r="K1348" s="372"/>
      <c r="L1348" s="372"/>
      <c r="M1348" s="372"/>
      <c r="N1348" s="372"/>
      <c r="O1348" s="196"/>
    </row>
    <row r="1349" spans="1:15" ht="14.4" customHeight="1" x14ac:dyDescent="0.3">
      <c r="A1349" s="372"/>
      <c r="B1349" s="372"/>
      <c r="C1349" s="372"/>
      <c r="D1349" s="372"/>
      <c r="E1349" s="372"/>
      <c r="F1349" s="372"/>
      <c r="G1349" s="372"/>
      <c r="H1349" s="372"/>
      <c r="I1349" s="372"/>
      <c r="J1349" s="372"/>
      <c r="K1349" s="372"/>
      <c r="L1349" s="372"/>
      <c r="M1349" s="372"/>
      <c r="N1349" s="372"/>
      <c r="O1349" s="196"/>
    </row>
    <row r="1350" spans="1:15" ht="14.4" customHeight="1" x14ac:dyDescent="0.3">
      <c r="A1350" s="372"/>
      <c r="B1350" s="372"/>
      <c r="C1350" s="372"/>
      <c r="D1350" s="372"/>
      <c r="E1350" s="372"/>
      <c r="F1350" s="372"/>
      <c r="G1350" s="372"/>
      <c r="H1350" s="372"/>
      <c r="I1350" s="372"/>
      <c r="J1350" s="372"/>
      <c r="K1350" s="372"/>
      <c r="L1350" s="372"/>
      <c r="M1350" s="372"/>
      <c r="N1350" s="372"/>
      <c r="O1350" s="196"/>
    </row>
    <row r="1351" spans="1:15" ht="14.4" customHeight="1" x14ac:dyDescent="0.3">
      <c r="A1351" s="372"/>
      <c r="B1351" s="372"/>
      <c r="C1351" s="372"/>
      <c r="D1351" s="372"/>
      <c r="E1351" s="372"/>
      <c r="F1351" s="372"/>
      <c r="G1351" s="372"/>
      <c r="H1351" s="372"/>
      <c r="I1351" s="372"/>
      <c r="J1351" s="372"/>
      <c r="K1351" s="372"/>
      <c r="L1351" s="372"/>
      <c r="M1351" s="372"/>
      <c r="N1351" s="372"/>
      <c r="O1351" s="196"/>
    </row>
    <row r="1352" spans="1:15" ht="14.4" customHeight="1" x14ac:dyDescent="0.3">
      <c r="A1352" s="372"/>
      <c r="B1352" s="372"/>
      <c r="C1352" s="372"/>
      <c r="D1352" s="372"/>
      <c r="E1352" s="372"/>
      <c r="F1352" s="372"/>
      <c r="G1352" s="372"/>
      <c r="H1352" s="372"/>
      <c r="I1352" s="372"/>
      <c r="J1352" s="372"/>
      <c r="K1352" s="372"/>
      <c r="L1352" s="372"/>
      <c r="M1352" s="372"/>
      <c r="N1352" s="372"/>
      <c r="O1352" s="196"/>
    </row>
    <row r="1353" spans="1:15" ht="14.4" customHeight="1" x14ac:dyDescent="0.3">
      <c r="A1353" s="372"/>
      <c r="B1353" s="372"/>
      <c r="C1353" s="372"/>
      <c r="D1353" s="372"/>
      <c r="E1353" s="372"/>
      <c r="F1353" s="372"/>
      <c r="G1353" s="372"/>
      <c r="H1353" s="372"/>
      <c r="I1353" s="372"/>
      <c r="J1353" s="372"/>
      <c r="K1353" s="372"/>
      <c r="L1353" s="372"/>
      <c r="M1353" s="372"/>
      <c r="N1353" s="372"/>
      <c r="O1353" s="196"/>
    </row>
    <row r="1354" spans="1:15" ht="14.4" customHeight="1" x14ac:dyDescent="0.3">
      <c r="A1354" s="372"/>
      <c r="B1354" s="372"/>
      <c r="C1354" s="372"/>
      <c r="D1354" s="372"/>
      <c r="E1354" s="372"/>
      <c r="F1354" s="372"/>
      <c r="G1354" s="372"/>
      <c r="H1354" s="372"/>
      <c r="I1354" s="372"/>
      <c r="J1354" s="372"/>
      <c r="K1354" s="372"/>
      <c r="L1354" s="372"/>
      <c r="M1354" s="372"/>
      <c r="N1354" s="372"/>
      <c r="O1354" s="196"/>
    </row>
    <row r="1355" spans="1:15" ht="14.4" customHeight="1" x14ac:dyDescent="0.3">
      <c r="A1355" s="372"/>
      <c r="B1355" s="372"/>
      <c r="C1355" s="372"/>
      <c r="D1355" s="372"/>
      <c r="E1355" s="372"/>
      <c r="F1355" s="372"/>
      <c r="G1355" s="372"/>
      <c r="H1355" s="372"/>
      <c r="I1355" s="372"/>
      <c r="J1355" s="372"/>
      <c r="K1355" s="372"/>
      <c r="L1355" s="372"/>
      <c r="M1355" s="372"/>
      <c r="N1355" s="372"/>
      <c r="O1355" s="196"/>
    </row>
    <row r="1356" spans="1:15" ht="14.4" customHeight="1" x14ac:dyDescent="0.3">
      <c r="O1356" s="196"/>
    </row>
    <row r="1357" spans="1:15" ht="14.4" customHeight="1" x14ac:dyDescent="0.3">
      <c r="O1357" s="196"/>
    </row>
    <row r="1358" spans="1:15" ht="14.4" customHeight="1" x14ac:dyDescent="0.3">
      <c r="O1358" s="196"/>
    </row>
    <row r="1359" spans="1:15" ht="14.4" customHeight="1" x14ac:dyDescent="0.3">
      <c r="O1359" s="196"/>
    </row>
    <row r="1360" spans="1:15" ht="14.4" customHeight="1" x14ac:dyDescent="0.3">
      <c r="O1360" s="196"/>
    </row>
    <row r="1361" spans="15:15" ht="14.4" customHeight="1" x14ac:dyDescent="0.3">
      <c r="O1361" s="196"/>
    </row>
    <row r="1362" spans="15:15" ht="14.4" customHeight="1" x14ac:dyDescent="0.3">
      <c r="O1362" s="196"/>
    </row>
    <row r="1363" spans="15:15" ht="14.4" customHeight="1" x14ac:dyDescent="0.3">
      <c r="O1363" s="196"/>
    </row>
    <row r="1364" spans="15:15" ht="14.4" customHeight="1" x14ac:dyDescent="0.3">
      <c r="O1364" s="196"/>
    </row>
    <row r="1365" spans="15:15" ht="14.4" customHeight="1" x14ac:dyDescent="0.3">
      <c r="O1365" s="196"/>
    </row>
    <row r="1366" spans="15:15" ht="14.4" customHeight="1" x14ac:dyDescent="0.3">
      <c r="O1366" s="196"/>
    </row>
    <row r="1367" spans="15:15" ht="14.4" customHeight="1" x14ac:dyDescent="0.3">
      <c r="O1367" s="196"/>
    </row>
    <row r="1368" spans="15:15" ht="14.4" customHeight="1" x14ac:dyDescent="0.3">
      <c r="O1368" s="196"/>
    </row>
    <row r="1369" spans="15:15" ht="14.4" customHeight="1" x14ac:dyDescent="0.3">
      <c r="O1369" s="196"/>
    </row>
    <row r="1370" spans="15:15" ht="14.4" customHeight="1" x14ac:dyDescent="0.3">
      <c r="O1370" s="196"/>
    </row>
    <row r="1371" spans="15:15" ht="14.4" customHeight="1" x14ac:dyDescent="0.3">
      <c r="O1371" s="196"/>
    </row>
    <row r="1372" spans="15:15" ht="14.4" customHeight="1" x14ac:dyDescent="0.3">
      <c r="O1372" s="196"/>
    </row>
    <row r="1373" spans="15:15" ht="14.4" customHeight="1" x14ac:dyDescent="0.3">
      <c r="O1373" s="196"/>
    </row>
    <row r="1374" spans="15:15" ht="14.4" customHeight="1" x14ac:dyDescent="0.3">
      <c r="O1374" s="196"/>
    </row>
    <row r="1375" spans="15:15" ht="14.4" customHeight="1" x14ac:dyDescent="0.3">
      <c r="O1375" s="196"/>
    </row>
    <row r="1376" spans="15:15" ht="14.4" customHeight="1" x14ac:dyDescent="0.3">
      <c r="O1376" s="196"/>
    </row>
    <row r="1377" spans="15:15" ht="14.4" customHeight="1" x14ac:dyDescent="0.3">
      <c r="O1377" s="196"/>
    </row>
    <row r="1378" spans="15:15" ht="14.4" customHeight="1" x14ac:dyDescent="0.3">
      <c r="O1378" s="196"/>
    </row>
    <row r="1379" spans="15:15" ht="14.4" customHeight="1" x14ac:dyDescent="0.3">
      <c r="O1379" s="196"/>
    </row>
    <row r="1380" spans="15:15" ht="14.4" customHeight="1" x14ac:dyDescent="0.3">
      <c r="O1380" s="196"/>
    </row>
    <row r="1381" spans="15:15" ht="14.4" customHeight="1" x14ac:dyDescent="0.3">
      <c r="O1381" s="196"/>
    </row>
    <row r="1382" spans="15:15" ht="14.4" customHeight="1" x14ac:dyDescent="0.3">
      <c r="O1382" s="196"/>
    </row>
    <row r="1383" spans="15:15" ht="14.4" customHeight="1" x14ac:dyDescent="0.3">
      <c r="O1383" s="196"/>
    </row>
    <row r="1384" spans="15:15" ht="14.4" customHeight="1" x14ac:dyDescent="0.3">
      <c r="O1384" s="196"/>
    </row>
    <row r="1385" spans="15:15" ht="14.4" customHeight="1" x14ac:dyDescent="0.3">
      <c r="O1385" s="196"/>
    </row>
    <row r="1386" spans="15:15" ht="14.4" customHeight="1" x14ac:dyDescent="0.3">
      <c r="O1386" s="196"/>
    </row>
    <row r="1387" spans="15:15" ht="14.4" customHeight="1" x14ac:dyDescent="0.3">
      <c r="O1387" s="196"/>
    </row>
    <row r="1388" spans="15:15" ht="14.4" customHeight="1" x14ac:dyDescent="0.3">
      <c r="O1388" s="196"/>
    </row>
    <row r="1389" spans="15:15" ht="14.4" customHeight="1" x14ac:dyDescent="0.3">
      <c r="O1389" s="196"/>
    </row>
    <row r="1390" spans="15:15" ht="15" customHeight="1" x14ac:dyDescent="0.3">
      <c r="O1390" s="196"/>
    </row>
    <row r="1391" spans="15:15" ht="15" customHeight="1" x14ac:dyDescent="0.3">
      <c r="O1391" s="196"/>
    </row>
    <row r="1392" spans="15:15" ht="15" customHeight="1" x14ac:dyDescent="0.3">
      <c r="O1392" s="196"/>
    </row>
    <row r="1393" spans="15:15" ht="15" customHeight="1" x14ac:dyDescent="0.3">
      <c r="O1393" s="196"/>
    </row>
    <row r="1394" spans="15:15" ht="15" customHeight="1" x14ac:dyDescent="0.3">
      <c r="O1394" s="196"/>
    </row>
    <row r="1395" spans="15:15" ht="15" customHeight="1" x14ac:dyDescent="0.3">
      <c r="O1395" s="196"/>
    </row>
    <row r="1396" spans="15:15" ht="15" customHeight="1" x14ac:dyDescent="0.3">
      <c r="O1396" s="196"/>
    </row>
    <row r="1397" spans="15:15" ht="15" customHeight="1" x14ac:dyDescent="0.3">
      <c r="O1397" s="196"/>
    </row>
    <row r="1398" spans="15:15" ht="15" customHeight="1" x14ac:dyDescent="0.3">
      <c r="O1398" s="196"/>
    </row>
    <row r="1399" spans="15:15" ht="15" customHeight="1" x14ac:dyDescent="0.3">
      <c r="O1399" s="196"/>
    </row>
    <row r="1400" spans="15:15" ht="15" customHeight="1" x14ac:dyDescent="0.3">
      <c r="O1400" s="196"/>
    </row>
    <row r="1401" spans="15:15" ht="15" customHeight="1" x14ac:dyDescent="0.3">
      <c r="O1401" s="196"/>
    </row>
    <row r="1402" spans="15:15" ht="15" customHeight="1" x14ac:dyDescent="0.3">
      <c r="O1402" s="196"/>
    </row>
    <row r="1403" spans="15:15" ht="15" customHeight="1" x14ac:dyDescent="0.3">
      <c r="O1403" s="196"/>
    </row>
    <row r="1404" spans="15:15" ht="15" customHeight="1" x14ac:dyDescent="0.3">
      <c r="O1404" s="196"/>
    </row>
    <row r="1405" spans="15:15" ht="15" customHeight="1" x14ac:dyDescent="0.3">
      <c r="O1405" s="196"/>
    </row>
    <row r="1406" spans="15:15" ht="15" customHeight="1" x14ac:dyDescent="0.3">
      <c r="O1406" s="196"/>
    </row>
    <row r="1407" spans="15:15" ht="15" customHeight="1" x14ac:dyDescent="0.3">
      <c r="O1407" s="196"/>
    </row>
    <row r="1408" spans="15:15" ht="15" customHeight="1" x14ac:dyDescent="0.3">
      <c r="O1408" s="196"/>
    </row>
    <row r="1409" spans="15:15" ht="15" customHeight="1" x14ac:dyDescent="0.3">
      <c r="O1409" s="196"/>
    </row>
    <row r="1410" spans="15:15" ht="15" customHeight="1" x14ac:dyDescent="0.3">
      <c r="O1410" s="196"/>
    </row>
    <row r="1411" spans="15:15" ht="15" customHeight="1" x14ac:dyDescent="0.3">
      <c r="O1411" s="196"/>
    </row>
    <row r="1412" spans="15:15" ht="14.25" customHeight="1" x14ac:dyDescent="0.3">
      <c r="O1412" s="196"/>
    </row>
    <row r="1413" spans="15:15" ht="15" customHeight="1" x14ac:dyDescent="0.3">
      <c r="O1413" s="196"/>
    </row>
    <row r="1414" spans="15:15" ht="15" customHeight="1" x14ac:dyDescent="0.3">
      <c r="O1414" s="196"/>
    </row>
    <row r="1415" spans="15:15" ht="14.25" customHeight="1" x14ac:dyDescent="0.3">
      <c r="O1415" s="196"/>
    </row>
    <row r="1416" spans="15:15" ht="14.25" customHeight="1" x14ac:dyDescent="0.3">
      <c r="O1416" s="196"/>
    </row>
    <row r="1417" spans="15:15" ht="14.25" customHeight="1" x14ac:dyDescent="0.3">
      <c r="O1417" s="196"/>
    </row>
    <row r="1418" spans="15:15" ht="15" customHeight="1" x14ac:dyDescent="0.3">
      <c r="O1418" s="196"/>
    </row>
    <row r="1419" spans="15:15" ht="15" customHeight="1" x14ac:dyDescent="0.3">
      <c r="O1419" s="196"/>
    </row>
    <row r="1420" spans="15:15" ht="15" customHeight="1" x14ac:dyDescent="0.3">
      <c r="O1420" s="196"/>
    </row>
    <row r="1421" spans="15:15" ht="15" customHeight="1" x14ac:dyDescent="0.3">
      <c r="O1421" s="196"/>
    </row>
    <row r="1422" spans="15:15" ht="15" customHeight="1" x14ac:dyDescent="0.3">
      <c r="O1422" s="196"/>
    </row>
    <row r="1423" spans="15:15" ht="15" customHeight="1" x14ac:dyDescent="0.3">
      <c r="O1423" s="196"/>
    </row>
    <row r="1424" spans="15:15" ht="15" customHeight="1" x14ac:dyDescent="0.3">
      <c r="O1424" s="196"/>
    </row>
    <row r="1425" spans="15:15" ht="15" customHeight="1" x14ac:dyDescent="0.3">
      <c r="O1425" s="196"/>
    </row>
    <row r="1426" spans="15:15" ht="15" customHeight="1" x14ac:dyDescent="0.3">
      <c r="O1426" s="196"/>
    </row>
    <row r="1427" spans="15:15" ht="15" customHeight="1" x14ac:dyDescent="0.3">
      <c r="O1427" s="196"/>
    </row>
    <row r="1428" spans="15:15" ht="15" customHeight="1" x14ac:dyDescent="0.3">
      <c r="O1428" s="196"/>
    </row>
    <row r="1429" spans="15:15" ht="15" customHeight="1" x14ac:dyDescent="0.3">
      <c r="O1429" s="196"/>
    </row>
    <row r="1430" spans="15:15" ht="15" customHeight="1" x14ac:dyDescent="0.3">
      <c r="O1430" s="196"/>
    </row>
    <row r="1431" spans="15:15" ht="15" customHeight="1" x14ac:dyDescent="0.3">
      <c r="O1431" s="196"/>
    </row>
    <row r="1432" spans="15:15" ht="15" customHeight="1" x14ac:dyDescent="0.3">
      <c r="O1432" s="196"/>
    </row>
    <row r="1433" spans="15:15" ht="14.4" customHeight="1" x14ac:dyDescent="0.3">
      <c r="O1433" s="196"/>
    </row>
    <row r="1434" spans="15:15" ht="14.4" customHeight="1" x14ac:dyDescent="0.3">
      <c r="O1434" s="196"/>
    </row>
    <row r="1435" spans="15:15" ht="14.4" customHeight="1" x14ac:dyDescent="0.3">
      <c r="O1435" s="196"/>
    </row>
    <row r="1436" spans="15:15" ht="14.4" customHeight="1" x14ac:dyDescent="0.3">
      <c r="O1436" s="196"/>
    </row>
    <row r="1437" spans="15:15" ht="14.4" customHeight="1" x14ac:dyDescent="0.3">
      <c r="O1437" s="196"/>
    </row>
    <row r="1438" spans="15:15" ht="14.4" customHeight="1" x14ac:dyDescent="0.3">
      <c r="O1438" s="196"/>
    </row>
    <row r="1439" spans="15:15" ht="14.4" customHeight="1" x14ac:dyDescent="0.3">
      <c r="O1439" s="196"/>
    </row>
    <row r="1440" spans="15:15" ht="14.4" customHeight="1" x14ac:dyDescent="0.3">
      <c r="O1440" s="196"/>
    </row>
    <row r="1441" spans="15:15" ht="15" customHeight="1" x14ac:dyDescent="0.3">
      <c r="O1441" s="196"/>
    </row>
    <row r="1442" spans="15:15" ht="15" customHeight="1" x14ac:dyDescent="0.3">
      <c r="O1442" s="196"/>
    </row>
    <row r="1443" spans="15:15" ht="15" customHeight="1" x14ac:dyDescent="0.3">
      <c r="O1443" s="196"/>
    </row>
    <row r="1444" spans="15:15" ht="15" customHeight="1" x14ac:dyDescent="0.3">
      <c r="O1444" s="196"/>
    </row>
    <row r="1445" spans="15:15" ht="15" customHeight="1" x14ac:dyDescent="0.3">
      <c r="O1445" s="196"/>
    </row>
    <row r="1446" spans="15:15" ht="15" customHeight="1" x14ac:dyDescent="0.3">
      <c r="O1446" s="196"/>
    </row>
    <row r="1447" spans="15:15" ht="15" customHeight="1" x14ac:dyDescent="0.3">
      <c r="O1447" s="196"/>
    </row>
    <row r="1448" spans="15:15" ht="15" customHeight="1" x14ac:dyDescent="0.3">
      <c r="O1448" s="196"/>
    </row>
    <row r="1449" spans="15:15" ht="15" customHeight="1" x14ac:dyDescent="0.3">
      <c r="O1449" s="196"/>
    </row>
    <row r="1450" spans="15:15" ht="15" customHeight="1" x14ac:dyDescent="0.3">
      <c r="O1450" s="196"/>
    </row>
    <row r="1451" spans="15:15" ht="15" customHeight="1" x14ac:dyDescent="0.3">
      <c r="O1451" s="196"/>
    </row>
    <row r="1452" spans="15:15" ht="14.25" customHeight="1" x14ac:dyDescent="0.3">
      <c r="O1452" s="196"/>
    </row>
    <row r="1453" spans="15:15" ht="14.4" customHeight="1" x14ac:dyDescent="0.3">
      <c r="O1453" s="196"/>
    </row>
    <row r="1454" spans="15:15" ht="14.4" customHeight="1" x14ac:dyDescent="0.3">
      <c r="O1454" s="196"/>
    </row>
    <row r="1455" spans="15:15" ht="14.4" customHeight="1" x14ac:dyDescent="0.3">
      <c r="O1455" s="196"/>
    </row>
    <row r="1456" spans="15:15" ht="21" customHeight="1" x14ac:dyDescent="0.3">
      <c r="O1456" s="196"/>
    </row>
    <row r="1457" spans="15:15" ht="14.4" customHeight="1" x14ac:dyDescent="0.3">
      <c r="O1457" s="196"/>
    </row>
    <row r="1458" spans="15:15" ht="14.4" customHeight="1" x14ac:dyDescent="0.3">
      <c r="O1458" s="196"/>
    </row>
    <row r="1459" spans="15:15" ht="14.4" customHeight="1" x14ac:dyDescent="0.3">
      <c r="O1459" s="196"/>
    </row>
    <row r="1460" spans="15:15" ht="14.4" customHeight="1" x14ac:dyDescent="0.3">
      <c r="O1460" s="196"/>
    </row>
    <row r="1461" spans="15:15" ht="14.4" customHeight="1" x14ac:dyDescent="0.3">
      <c r="O1461" s="196"/>
    </row>
    <row r="1462" spans="15:15" ht="14.4" customHeight="1" x14ac:dyDescent="0.3">
      <c r="O1462" s="196"/>
    </row>
    <row r="1463" spans="15:15" ht="14.4" customHeight="1" x14ac:dyDescent="0.3">
      <c r="O1463" s="196"/>
    </row>
    <row r="1464" spans="15:15" ht="14.4" customHeight="1" x14ac:dyDescent="0.3">
      <c r="O1464" s="196"/>
    </row>
    <row r="1465" spans="15:15" ht="14.4" customHeight="1" x14ac:dyDescent="0.3">
      <c r="O1465" s="196"/>
    </row>
    <row r="1466" spans="15:15" ht="14.4" customHeight="1" x14ac:dyDescent="0.3">
      <c r="O1466" s="196"/>
    </row>
    <row r="1467" spans="15:15" ht="14.4" customHeight="1" x14ac:dyDescent="0.3">
      <c r="O1467" s="196"/>
    </row>
    <row r="1468" spans="15:15" ht="14.4" customHeight="1" x14ac:dyDescent="0.3">
      <c r="O1468" s="196"/>
    </row>
    <row r="1469" spans="15:15" ht="14.4" customHeight="1" x14ac:dyDescent="0.3">
      <c r="O1469" s="196"/>
    </row>
    <row r="1470" spans="15:15" ht="14.4" customHeight="1" x14ac:dyDescent="0.3">
      <c r="O1470" s="196"/>
    </row>
    <row r="1471" spans="15:15" ht="15" customHeight="1" x14ac:dyDescent="0.3">
      <c r="O1471" s="196"/>
    </row>
    <row r="1472" spans="15:15" ht="14.4" customHeight="1" x14ac:dyDescent="0.3">
      <c r="O1472" s="196"/>
    </row>
    <row r="1473" spans="15:15" ht="14.4" customHeight="1" x14ac:dyDescent="0.3">
      <c r="O1473" s="196"/>
    </row>
    <row r="1474" spans="15:15" ht="14.4" customHeight="1" x14ac:dyDescent="0.3">
      <c r="O1474" s="196"/>
    </row>
    <row r="1475" spans="15:15" ht="14.4" customHeight="1" x14ac:dyDescent="0.3">
      <c r="O1475" s="196"/>
    </row>
    <row r="1476" spans="15:15" ht="14.4" customHeight="1" x14ac:dyDescent="0.3">
      <c r="O1476" s="196"/>
    </row>
    <row r="1477" spans="15:15" ht="14.4" customHeight="1" x14ac:dyDescent="0.3">
      <c r="O1477" s="196"/>
    </row>
    <row r="1478" spans="15:15" ht="14.4" customHeight="1" x14ac:dyDescent="0.3">
      <c r="O1478" s="196"/>
    </row>
    <row r="1479" spans="15:15" ht="14.4" customHeight="1" x14ac:dyDescent="0.3">
      <c r="O1479" s="196"/>
    </row>
    <row r="1480" spans="15:15" ht="14.4" customHeight="1" x14ac:dyDescent="0.3">
      <c r="O1480" s="196"/>
    </row>
    <row r="1481" spans="15:15" ht="15" customHeight="1" x14ac:dyDescent="0.3">
      <c r="O1481" s="196"/>
    </row>
    <row r="1482" spans="15:15" ht="14.4" customHeight="1" x14ac:dyDescent="0.3">
      <c r="O1482" s="196"/>
    </row>
    <row r="1483" spans="15:15" ht="14.4" customHeight="1" x14ac:dyDescent="0.3">
      <c r="O1483" s="196"/>
    </row>
    <row r="1484" spans="15:15" ht="14.4" customHeight="1" x14ac:dyDescent="0.3">
      <c r="O1484" s="196"/>
    </row>
    <row r="1485" spans="15:15" ht="14.4" customHeight="1" x14ac:dyDescent="0.3">
      <c r="O1485" s="196"/>
    </row>
    <row r="1486" spans="15:15" ht="14.4" customHeight="1" x14ac:dyDescent="0.3">
      <c r="O1486" s="196"/>
    </row>
    <row r="1487" spans="15:15" ht="14.4" customHeight="1" x14ac:dyDescent="0.3">
      <c r="O1487" s="196"/>
    </row>
    <row r="1488" spans="15:15" ht="14.4" customHeight="1" x14ac:dyDescent="0.3">
      <c r="O1488" s="196"/>
    </row>
    <row r="1489" spans="15:15" ht="14.4" customHeight="1" x14ac:dyDescent="0.3">
      <c r="O1489" s="196"/>
    </row>
    <row r="1490" spans="15:15" ht="14.4" customHeight="1" x14ac:dyDescent="0.3">
      <c r="O1490" s="196"/>
    </row>
    <row r="1491" spans="15:15" ht="14.4" customHeight="1" x14ac:dyDescent="0.3">
      <c r="O1491" s="196"/>
    </row>
    <row r="1492" spans="15:15" ht="14.4" customHeight="1" x14ac:dyDescent="0.3">
      <c r="O1492" s="196"/>
    </row>
    <row r="1493" spans="15:15" ht="14.4" customHeight="1" x14ac:dyDescent="0.3">
      <c r="O1493" s="196"/>
    </row>
    <row r="1494" spans="15:15" ht="14.4" customHeight="1" x14ac:dyDescent="0.3">
      <c r="O1494" s="196"/>
    </row>
    <row r="1495" spans="15:15" ht="14.4" customHeight="1" x14ac:dyDescent="0.3">
      <c r="O1495" s="196"/>
    </row>
    <row r="1496" spans="15:15" ht="14.4" customHeight="1" x14ac:dyDescent="0.3">
      <c r="O1496" s="196"/>
    </row>
    <row r="1497" spans="15:15" ht="14.4" customHeight="1" x14ac:dyDescent="0.3">
      <c r="O1497" s="196"/>
    </row>
    <row r="1498" spans="15:15" ht="14.4" customHeight="1" x14ac:dyDescent="0.3">
      <c r="O1498" s="196"/>
    </row>
    <row r="1499" spans="15:15" ht="14.4" customHeight="1" x14ac:dyDescent="0.3">
      <c r="O1499" s="196"/>
    </row>
    <row r="1500" spans="15:15" ht="14.4" customHeight="1" x14ac:dyDescent="0.3">
      <c r="O1500" s="196"/>
    </row>
    <row r="1501" spans="15:15" ht="14.4" customHeight="1" x14ac:dyDescent="0.3">
      <c r="O1501" s="196"/>
    </row>
    <row r="1502" spans="15:15" ht="14.4" customHeight="1" x14ac:dyDescent="0.3">
      <c r="O1502" s="196"/>
    </row>
    <row r="1503" spans="15:15" ht="14.4" customHeight="1" x14ac:dyDescent="0.3">
      <c r="O1503" s="196"/>
    </row>
    <row r="1504" spans="15:15" ht="14.4" customHeight="1" x14ac:dyDescent="0.3">
      <c r="O1504" s="196"/>
    </row>
    <row r="1505" spans="15:15" ht="14.4" customHeight="1" x14ac:dyDescent="0.3">
      <c r="O1505" s="196"/>
    </row>
    <row r="1506" spans="15:15" ht="14.4" customHeight="1" x14ac:dyDescent="0.3">
      <c r="O1506" s="196"/>
    </row>
    <row r="1507" spans="15:15" ht="14.4" customHeight="1" x14ac:dyDescent="0.3">
      <c r="O1507" s="196"/>
    </row>
    <row r="1508" spans="15:15" ht="14.4" customHeight="1" x14ac:dyDescent="0.3">
      <c r="O1508" s="196"/>
    </row>
    <row r="1509" spans="15:15" ht="14.4" customHeight="1" x14ac:dyDescent="0.3">
      <c r="O1509" s="196"/>
    </row>
    <row r="1510" spans="15:15" ht="14.4" customHeight="1" x14ac:dyDescent="0.3">
      <c r="O1510" s="196"/>
    </row>
    <row r="1511" spans="15:15" ht="14.4" customHeight="1" x14ac:dyDescent="0.3">
      <c r="O1511" s="196"/>
    </row>
    <row r="1512" spans="15:15" ht="14.4" customHeight="1" x14ac:dyDescent="0.3">
      <c r="O1512" s="196"/>
    </row>
    <row r="1513" spans="15:15" ht="14.4" customHeight="1" x14ac:dyDescent="0.3">
      <c r="O1513" s="196"/>
    </row>
    <row r="1514" spans="15:15" ht="14.4" customHeight="1" x14ac:dyDescent="0.3">
      <c r="O1514" s="196"/>
    </row>
    <row r="1515" spans="15:15" ht="15" customHeight="1" x14ac:dyDescent="0.3">
      <c r="O1515" s="196"/>
    </row>
    <row r="1516" spans="15:15" ht="14.4" customHeight="1" x14ac:dyDescent="0.3">
      <c r="O1516" s="196"/>
    </row>
    <row r="1517" spans="15:15" ht="14.4" customHeight="1" x14ac:dyDescent="0.3">
      <c r="O1517" s="196"/>
    </row>
    <row r="1518" spans="15:15" ht="14.4" customHeight="1" x14ac:dyDescent="0.3">
      <c r="O1518" s="196"/>
    </row>
    <row r="1519" spans="15:15" ht="14.4" customHeight="1" x14ac:dyDescent="0.3">
      <c r="O1519" s="196"/>
    </row>
    <row r="1520" spans="15:15" ht="14.4" customHeight="1" x14ac:dyDescent="0.3">
      <c r="O1520" s="196"/>
    </row>
    <row r="1521" spans="1:15" ht="14.4" customHeight="1" x14ac:dyDescent="0.3">
      <c r="O1521" s="196"/>
    </row>
    <row r="1522" spans="1:15" ht="14.4" customHeight="1" x14ac:dyDescent="0.3">
      <c r="E1522" s="343"/>
      <c r="F1522" s="53"/>
      <c r="G1522" s="53"/>
      <c r="O1522" s="196"/>
    </row>
    <row r="1523" spans="1:15" ht="14.4" customHeight="1" x14ac:dyDescent="0.3">
      <c r="E1523" s="343"/>
      <c r="F1523" s="53"/>
      <c r="G1523" s="53"/>
      <c r="O1523" s="196"/>
    </row>
    <row r="1524" spans="1:15" ht="14.4" customHeight="1" x14ac:dyDescent="0.3">
      <c r="E1524" s="343"/>
      <c r="F1524" s="53"/>
      <c r="G1524" s="53"/>
      <c r="O1524" s="196"/>
    </row>
    <row r="1525" spans="1:15" ht="15" customHeight="1" x14ac:dyDescent="0.3">
      <c r="E1525" s="343"/>
      <c r="F1525" s="53"/>
      <c r="G1525" s="53"/>
      <c r="O1525" s="196"/>
    </row>
    <row r="1526" spans="1:15" ht="14.4" customHeight="1" x14ac:dyDescent="0.3">
      <c r="E1526" s="343"/>
      <c r="F1526" s="53"/>
      <c r="G1526" s="53"/>
      <c r="O1526" s="196"/>
    </row>
    <row r="1527" spans="1:15" ht="14.4" customHeight="1" thickBot="1" x14ac:dyDescent="0.35">
      <c r="E1527" s="343"/>
      <c r="F1527" s="53"/>
      <c r="G1527" s="53"/>
      <c r="O1527" s="196"/>
    </row>
    <row r="1528" spans="1:15" ht="14.4" customHeight="1" x14ac:dyDescent="0.3">
      <c r="A1528" s="137"/>
      <c r="B1528" s="138"/>
      <c r="C1528" s="27"/>
      <c r="D1528" s="28"/>
      <c r="E1528" s="343"/>
      <c r="F1528" s="53"/>
      <c r="G1528" s="53"/>
      <c r="H1528" s="75"/>
      <c r="I1528" s="75"/>
      <c r="J1528" s="75"/>
      <c r="K1528" s="75"/>
      <c r="L1528" s="35"/>
      <c r="M1528" s="37"/>
      <c r="N1528" s="207"/>
      <c r="O1528" s="196"/>
    </row>
    <row r="1529" spans="1:15" ht="14.4" customHeight="1" x14ac:dyDescent="0.3">
      <c r="A1529" s="139"/>
      <c r="B1529" s="140"/>
      <c r="C1529" s="40"/>
      <c r="D1529" s="41"/>
      <c r="E1529" s="343"/>
      <c r="F1529" s="53"/>
      <c r="G1529" s="53"/>
      <c r="H1529" s="46"/>
      <c r="I1529" s="46"/>
      <c r="J1529" s="46"/>
      <c r="K1529" s="46"/>
      <c r="L1529" s="42"/>
      <c r="M1529" s="43"/>
      <c r="N1529" s="200"/>
      <c r="O1529" s="196"/>
    </row>
    <row r="1530" spans="1:15" ht="14.4" customHeight="1" x14ac:dyDescent="0.3">
      <c r="A1530" s="139"/>
      <c r="B1530" s="140"/>
      <c r="C1530" s="40"/>
      <c r="D1530" s="41"/>
      <c r="E1530" s="343"/>
      <c r="F1530" s="53"/>
      <c r="G1530" s="53"/>
      <c r="H1530" s="46"/>
      <c r="I1530" s="46"/>
      <c r="J1530" s="46"/>
      <c r="K1530" s="46"/>
      <c r="L1530" s="42"/>
      <c r="M1530" s="43"/>
      <c r="N1530" s="200"/>
      <c r="O1530" s="196"/>
    </row>
    <row r="1531" spans="1:15" ht="14.4" customHeight="1" x14ac:dyDescent="0.3">
      <c r="A1531" s="139"/>
      <c r="B1531" s="140"/>
      <c r="C1531" s="40"/>
      <c r="D1531" s="41"/>
      <c r="E1531" s="343"/>
      <c r="F1531" s="53"/>
      <c r="G1531" s="53"/>
      <c r="H1531" s="46"/>
      <c r="I1531" s="46"/>
      <c r="J1531" s="46"/>
      <c r="K1531" s="46"/>
      <c r="L1531" s="42"/>
      <c r="M1531" s="43"/>
      <c r="N1531" s="200"/>
      <c r="O1531" s="196"/>
    </row>
    <row r="1532" spans="1:15" ht="14.4" customHeight="1" x14ac:dyDescent="0.3">
      <c r="A1532" s="139"/>
      <c r="B1532" s="140"/>
      <c r="C1532" s="40"/>
      <c r="D1532" s="41"/>
      <c r="E1532" s="343"/>
      <c r="F1532" s="53"/>
      <c r="G1532" s="53"/>
      <c r="H1532" s="46"/>
      <c r="I1532" s="46"/>
      <c r="J1532" s="46"/>
      <c r="K1532" s="46"/>
      <c r="L1532" s="42"/>
      <c r="M1532" s="43"/>
      <c r="N1532" s="200"/>
      <c r="O1532" s="196"/>
    </row>
    <row r="1533" spans="1:15" ht="14.4" customHeight="1" x14ac:dyDescent="0.3">
      <c r="A1533" s="139"/>
      <c r="B1533" s="140"/>
      <c r="C1533" s="40"/>
      <c r="D1533" s="41"/>
      <c r="E1533" s="343"/>
      <c r="F1533" s="53"/>
      <c r="G1533" s="53"/>
      <c r="H1533" s="46"/>
      <c r="I1533" s="46"/>
      <c r="J1533" s="46"/>
      <c r="K1533" s="46"/>
      <c r="L1533" s="42"/>
      <c r="M1533" s="43"/>
      <c r="N1533" s="200"/>
      <c r="O1533" s="196"/>
    </row>
    <row r="1534" spans="1:15" ht="14.4" customHeight="1" x14ac:dyDescent="0.3">
      <c r="A1534" s="139"/>
      <c r="B1534" s="140"/>
      <c r="C1534" s="40"/>
      <c r="D1534" s="41"/>
      <c r="E1534" s="343"/>
      <c r="F1534" s="53"/>
      <c r="G1534" s="53"/>
      <c r="H1534" s="46"/>
      <c r="I1534" s="46"/>
      <c r="J1534" s="46"/>
      <c r="K1534" s="46"/>
      <c r="L1534" s="42"/>
      <c r="M1534" s="43"/>
      <c r="N1534" s="200"/>
      <c r="O1534" s="196"/>
    </row>
    <row r="1535" spans="1:15" ht="14.4" customHeight="1" x14ac:dyDescent="0.3">
      <c r="A1535" s="139"/>
      <c r="B1535" s="140"/>
      <c r="C1535" s="40"/>
      <c r="D1535" s="41"/>
      <c r="E1535" s="343"/>
      <c r="F1535" s="53"/>
      <c r="G1535" s="53"/>
      <c r="H1535" s="46"/>
      <c r="I1535" s="46"/>
      <c r="J1535" s="46"/>
      <c r="K1535" s="46"/>
      <c r="L1535" s="42"/>
      <c r="M1535" s="43"/>
      <c r="N1535" s="200"/>
      <c r="O1535" s="196"/>
    </row>
    <row r="1536" spans="1:15" ht="14.4" customHeight="1" x14ac:dyDescent="0.3">
      <c r="A1536" s="139"/>
      <c r="B1536" s="141"/>
      <c r="C1536" s="46"/>
      <c r="D1536" s="47"/>
      <c r="E1536" s="343"/>
      <c r="F1536" s="53"/>
      <c r="G1536" s="53"/>
      <c r="H1536" s="46"/>
      <c r="I1536" s="46"/>
      <c r="J1536" s="46"/>
      <c r="K1536" s="46"/>
      <c r="L1536" s="48"/>
      <c r="M1536" s="49"/>
      <c r="N1536" s="220"/>
      <c r="O1536" s="196"/>
    </row>
    <row r="1537" spans="15:15" ht="14.4" customHeight="1" x14ac:dyDescent="0.3">
      <c r="O1537" s="196"/>
    </row>
    <row r="1538" spans="15:15" ht="14.4" customHeight="1" x14ac:dyDescent="0.3">
      <c r="O1538" s="196"/>
    </row>
    <row r="1539" spans="15:15" ht="14.4" customHeight="1" x14ac:dyDescent="0.3">
      <c r="O1539" s="196"/>
    </row>
    <row r="1540" spans="15:15" ht="14.4" customHeight="1" x14ac:dyDescent="0.3">
      <c r="O1540" s="196"/>
    </row>
    <row r="1541" spans="15:15" ht="14.4" customHeight="1" x14ac:dyDescent="0.3">
      <c r="O1541" s="196"/>
    </row>
    <row r="1542" spans="15:15" ht="17.399999999999999" customHeight="1" x14ac:dyDescent="0.3">
      <c r="O1542" s="196"/>
    </row>
    <row r="1543" spans="15:15" ht="14.4" customHeight="1" x14ac:dyDescent="0.3">
      <c r="O1543" s="196"/>
    </row>
    <row r="1545" spans="15:15" ht="14.4" customHeight="1" x14ac:dyDescent="0.3"/>
    <row r="1546" spans="15:15" ht="14.4" customHeight="1" x14ac:dyDescent="0.3"/>
    <row r="1547" spans="15:15" ht="14.4" customHeight="1" x14ac:dyDescent="0.3"/>
    <row r="1548" spans="15:15" ht="14.4" customHeight="1" x14ac:dyDescent="0.3"/>
    <row r="1549" spans="15:15" ht="14.4" customHeight="1" x14ac:dyDescent="0.3"/>
    <row r="1550" spans="15:15" ht="14.4" customHeight="1" x14ac:dyDescent="0.3"/>
    <row r="1551" spans="15:15" ht="14.4" customHeight="1" x14ac:dyDescent="0.3"/>
    <row r="1552" spans="15:15" ht="14.4" customHeight="1" x14ac:dyDescent="0.3"/>
    <row r="1553" ht="14.4" customHeight="1" x14ac:dyDescent="0.3"/>
    <row r="1554" ht="14.4" customHeight="1" x14ac:dyDescent="0.3"/>
    <row r="1556" ht="14.4" customHeight="1" x14ac:dyDescent="0.3"/>
    <row r="1557" ht="14.4" customHeight="1" x14ac:dyDescent="0.3"/>
    <row r="1558" ht="14.4" customHeight="1" x14ac:dyDescent="0.3"/>
    <row r="1559" ht="14.4" customHeight="1" x14ac:dyDescent="0.3"/>
    <row r="1560" ht="14.4" customHeight="1" x14ac:dyDescent="0.3"/>
    <row r="1561" ht="14.4" customHeight="1" x14ac:dyDescent="0.3"/>
    <row r="1562" ht="14.4" customHeight="1" x14ac:dyDescent="0.3"/>
    <row r="1563" ht="14.4" customHeight="1" x14ac:dyDescent="0.3"/>
    <row r="1566" ht="14.4" customHeight="1" x14ac:dyDescent="0.3"/>
    <row r="1567" ht="20.399999999999999" customHeight="1" x14ac:dyDescent="0.3"/>
    <row r="1568" ht="14.4" customHeight="1" x14ac:dyDescent="0.3"/>
    <row r="1569" ht="14.4" customHeight="1" x14ac:dyDescent="0.3"/>
    <row r="1570" ht="14.4" customHeight="1" x14ac:dyDescent="0.3"/>
    <row r="1571" ht="14.4" customHeight="1" x14ac:dyDescent="0.3"/>
    <row r="1572" ht="14.4" customHeight="1" x14ac:dyDescent="0.3"/>
    <row r="1573" ht="14.4" customHeight="1" x14ac:dyDescent="0.3"/>
    <row r="1574" ht="14.4" customHeight="1" x14ac:dyDescent="0.3"/>
    <row r="1576" ht="17.399999999999999" customHeight="1" x14ac:dyDescent="0.3"/>
    <row r="1577" ht="14.4" customHeight="1" x14ac:dyDescent="0.3"/>
    <row r="1578" ht="14.4" customHeight="1" x14ac:dyDescent="0.3"/>
    <row r="1579" ht="14.4" customHeight="1" x14ac:dyDescent="0.3"/>
    <row r="1580" ht="14.4" customHeight="1" x14ac:dyDescent="0.3"/>
    <row r="1581" ht="14.4" customHeight="1" x14ac:dyDescent="0.3"/>
    <row r="1582" ht="14.4" customHeight="1" x14ac:dyDescent="0.3"/>
    <row r="1583" ht="14.4" customHeight="1" x14ac:dyDescent="0.3"/>
    <row r="1584" ht="14.4" customHeight="1" x14ac:dyDescent="0.3"/>
    <row r="1586" ht="14.4" customHeight="1" x14ac:dyDescent="0.3"/>
    <row r="1587" ht="14.4" customHeight="1" x14ac:dyDescent="0.3"/>
    <row r="1588" ht="14.4" customHeight="1" x14ac:dyDescent="0.3"/>
    <row r="1589" ht="14.4" customHeight="1" x14ac:dyDescent="0.3"/>
    <row r="1590" ht="14.4" customHeight="1" x14ac:dyDescent="0.3"/>
    <row r="1591" ht="14.4" customHeight="1" x14ac:dyDescent="0.3"/>
    <row r="1592" ht="14.4" customHeight="1" x14ac:dyDescent="0.3"/>
    <row r="1593" ht="14.4" customHeight="1" x14ac:dyDescent="0.3"/>
    <row r="1606" ht="14.4" customHeight="1" x14ac:dyDescent="0.3"/>
    <row r="1607" ht="14.4" customHeight="1" x14ac:dyDescent="0.3"/>
    <row r="1608" ht="14.4" customHeight="1" x14ac:dyDescent="0.3"/>
    <row r="1609" ht="14.4" customHeight="1" x14ac:dyDescent="0.3"/>
    <row r="1610" ht="14.4" customHeight="1" x14ac:dyDescent="0.3"/>
    <row r="1611" ht="14.4" customHeight="1" x14ac:dyDescent="0.3"/>
    <row r="1612" ht="14.4" customHeight="1" x14ac:dyDescent="0.3"/>
    <row r="1613" ht="14.4" customHeight="1" x14ac:dyDescent="0.3"/>
    <row r="1614" ht="14.4" customHeight="1" x14ac:dyDescent="0.3"/>
    <row r="1616" ht="14.4" customHeight="1" x14ac:dyDescent="0.3"/>
    <row r="1617" ht="14.4" customHeight="1" x14ac:dyDescent="0.3"/>
    <row r="1618" ht="14.4" customHeight="1" x14ac:dyDescent="0.3"/>
    <row r="1619" ht="14.4" customHeight="1" x14ac:dyDescent="0.3"/>
    <row r="1620" ht="14.4" customHeight="1" x14ac:dyDescent="0.3"/>
    <row r="1621" ht="14.4" customHeight="1" x14ac:dyDescent="0.3"/>
    <row r="1624" ht="14.4" customHeight="1" x14ac:dyDescent="0.3"/>
    <row r="1625" ht="14.4" customHeight="1" x14ac:dyDescent="0.3"/>
    <row r="1626" ht="14.4" customHeight="1" x14ac:dyDescent="0.3"/>
    <row r="1627" ht="14.4" customHeight="1" x14ac:dyDescent="0.3"/>
    <row r="1628" ht="14.4" customHeight="1" x14ac:dyDescent="0.3"/>
    <row r="1650" ht="14.4" customHeight="1" x14ac:dyDescent="0.3"/>
    <row r="1651" ht="14.4" customHeight="1" x14ac:dyDescent="0.3"/>
    <row r="1652" ht="14.4" customHeight="1" x14ac:dyDescent="0.3"/>
    <row r="1653" ht="14.4" customHeight="1" x14ac:dyDescent="0.3"/>
    <row r="1654" ht="14.4" customHeight="1" x14ac:dyDescent="0.3"/>
    <row r="1655" ht="14.4" customHeight="1" x14ac:dyDescent="0.3"/>
    <row r="1656" ht="14.4" customHeight="1" x14ac:dyDescent="0.3"/>
    <row r="1657" ht="14.4" customHeight="1" x14ac:dyDescent="0.3"/>
    <row r="1658" ht="14.4" customHeight="1" x14ac:dyDescent="0.3"/>
    <row r="1660" ht="14.4" customHeight="1" x14ac:dyDescent="0.3"/>
    <row r="1661" ht="14.4" customHeight="1" x14ac:dyDescent="0.3"/>
    <row r="1662" ht="14.4" customHeight="1" x14ac:dyDescent="0.3"/>
    <row r="1663" ht="14.4" customHeight="1" x14ac:dyDescent="0.3"/>
    <row r="1664" ht="14.4" customHeight="1" x14ac:dyDescent="0.3"/>
    <row r="1665" ht="14.4" customHeight="1" x14ac:dyDescent="0.3"/>
    <row r="1666" ht="14.4" customHeight="1" x14ac:dyDescent="0.3"/>
    <row r="1667" ht="14.4" customHeight="1" x14ac:dyDescent="0.3"/>
    <row r="1668" ht="14.4" customHeight="1" x14ac:dyDescent="0.3"/>
  </sheetData>
  <mergeCells count="9">
    <mergeCell ref="J3:M3"/>
    <mergeCell ref="G1:M1"/>
    <mergeCell ref="B3:I3"/>
    <mergeCell ref="N408:N416"/>
    <mergeCell ref="N381:N389"/>
    <mergeCell ref="N399:N407"/>
    <mergeCell ref="B4:I4"/>
    <mergeCell ref="B5:I5"/>
    <mergeCell ref="J4:M5"/>
  </mergeCells>
  <pageMargins left="0.17" right="0.15" top="0.32013888888888897" bottom="0.27986111111111101" header="0.51180555555555496" footer="0.51180555555555496"/>
  <pageSetup paperSize="9" firstPageNumber="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DDD"/>
    <pageSetUpPr fitToPage="1"/>
  </sheetPr>
  <dimension ref="A1:AM1133"/>
  <sheetViews>
    <sheetView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B8" sqref="B8"/>
    </sheetView>
  </sheetViews>
  <sheetFormatPr defaultRowHeight="14.4" x14ac:dyDescent="0.3"/>
  <cols>
    <col min="1" max="1" width="32.33203125"/>
    <col min="2" max="2" width="7.44140625"/>
    <col min="3" max="3" width="5.6640625"/>
    <col min="4" max="4" width="7.6640625"/>
    <col min="5" max="10" width="4.33203125"/>
    <col min="11" max="11" width="6.6640625"/>
    <col min="12" max="12" width="8.109375" bestFit="1" customWidth="1"/>
    <col min="13" max="13" width="10.109375" customWidth="1"/>
    <col min="14" max="14" width="2.5546875"/>
    <col min="15" max="16" width="8.6640625"/>
    <col min="17" max="17" width="8.6640625" style="463"/>
    <col min="18" max="33" width="8.6640625"/>
    <col min="34" max="34" width="6.109375"/>
    <col min="35" max="1025" width="8.6640625"/>
  </cols>
  <sheetData>
    <row r="1" spans="1:39" ht="23.4" customHeight="1" x14ac:dyDescent="0.3">
      <c r="A1" s="4" t="s">
        <v>171</v>
      </c>
      <c r="B1" s="4"/>
      <c r="C1" s="4"/>
      <c r="D1" s="4"/>
      <c r="E1" s="4"/>
      <c r="F1" s="4"/>
      <c r="G1" s="579" t="s">
        <v>447</v>
      </c>
      <c r="H1" s="579"/>
      <c r="I1" s="579"/>
      <c r="J1" s="579"/>
      <c r="K1" s="579"/>
      <c r="L1" s="579"/>
      <c r="M1" s="579"/>
      <c r="N1" s="4"/>
    </row>
    <row r="2" spans="1:39" ht="12" customHeight="1" thickBot="1" x14ac:dyDescent="0.35">
      <c r="A2" s="295" t="s">
        <v>172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7"/>
      <c r="O2" s="7"/>
      <c r="P2" s="7"/>
      <c r="Q2" s="464"/>
      <c r="R2" s="7"/>
      <c r="S2" s="7"/>
      <c r="T2" s="7"/>
      <c r="U2" s="7"/>
      <c r="V2" s="7"/>
      <c r="W2" s="7"/>
    </row>
    <row r="3" spans="1:39" ht="15" customHeight="1" thickBot="1" x14ac:dyDescent="0.35">
      <c r="A3" s="9" t="s">
        <v>2</v>
      </c>
      <c r="B3" s="562"/>
      <c r="C3" s="562"/>
      <c r="D3" s="562"/>
      <c r="E3" s="562"/>
      <c r="F3" s="562"/>
      <c r="G3" s="562"/>
      <c r="H3" s="562"/>
      <c r="I3" s="562"/>
      <c r="J3" s="563" t="s">
        <v>3</v>
      </c>
      <c r="K3" s="563"/>
      <c r="L3" s="563"/>
      <c r="M3" s="563"/>
      <c r="N3" s="563"/>
      <c r="O3" s="297"/>
      <c r="P3" s="297"/>
      <c r="Q3" s="464"/>
      <c r="R3" s="7"/>
      <c r="S3" s="7"/>
      <c r="T3" s="7"/>
      <c r="U3" s="7"/>
      <c r="V3" s="7"/>
      <c r="W3" s="7"/>
    </row>
    <row r="4" spans="1:39" ht="15" customHeight="1" thickBot="1" x14ac:dyDescent="0.35">
      <c r="A4" s="14" t="s">
        <v>4</v>
      </c>
      <c r="B4" s="562"/>
      <c r="C4" s="562"/>
      <c r="D4" s="562"/>
      <c r="E4" s="562"/>
      <c r="F4" s="562"/>
      <c r="G4" s="562"/>
      <c r="H4" s="562"/>
      <c r="I4" s="562"/>
      <c r="J4" s="564">
        <f>L629</f>
        <v>0</v>
      </c>
      <c r="K4" s="564"/>
      <c r="L4" s="564"/>
      <c r="M4" s="564"/>
      <c r="N4" s="564"/>
      <c r="O4" s="298"/>
      <c r="P4" s="298"/>
      <c r="Q4" s="464"/>
      <c r="R4" s="7"/>
      <c r="S4" s="7"/>
      <c r="T4" s="7"/>
      <c r="U4" s="7"/>
      <c r="V4" s="7"/>
      <c r="W4" s="7"/>
    </row>
    <row r="5" spans="1:39" ht="15" customHeight="1" thickBot="1" x14ac:dyDescent="0.35">
      <c r="A5" s="15" t="s">
        <v>5</v>
      </c>
      <c r="B5" s="565"/>
      <c r="C5" s="565"/>
      <c r="D5" s="565"/>
      <c r="E5" s="565"/>
      <c r="F5" s="565"/>
      <c r="G5" s="565"/>
      <c r="H5" s="565"/>
      <c r="I5" s="565"/>
      <c r="J5" s="564"/>
      <c r="K5" s="564"/>
      <c r="L5" s="564"/>
      <c r="M5" s="564"/>
      <c r="N5" s="564"/>
      <c r="O5" s="297"/>
      <c r="P5" s="297"/>
      <c r="Q5" s="464"/>
      <c r="R5" s="7"/>
      <c r="S5" s="7"/>
      <c r="T5" s="7"/>
      <c r="U5" s="7"/>
      <c r="V5" s="7"/>
      <c r="W5" s="7"/>
    </row>
    <row r="6" spans="1:39" ht="14.4" customHeight="1" thickBot="1" x14ac:dyDescent="0.35">
      <c r="A6" s="16" t="s">
        <v>6</v>
      </c>
      <c r="B6" s="17" t="s">
        <v>7</v>
      </c>
      <c r="C6" s="17" t="s">
        <v>8</v>
      </c>
      <c r="D6" s="17" t="s">
        <v>9</v>
      </c>
      <c r="E6" s="580" t="s">
        <v>10</v>
      </c>
      <c r="F6" s="580"/>
      <c r="G6" s="580"/>
      <c r="H6" s="580"/>
      <c r="I6" s="580"/>
      <c r="J6" s="580"/>
      <c r="K6" s="22" t="s">
        <v>11</v>
      </c>
      <c r="L6" s="17" t="s">
        <v>12</v>
      </c>
      <c r="M6" s="195" t="s">
        <v>13</v>
      </c>
      <c r="N6" s="299"/>
      <c r="O6" s="7"/>
      <c r="P6" s="7"/>
      <c r="Q6" s="464"/>
      <c r="R6" s="7"/>
      <c r="S6" s="7"/>
      <c r="T6" s="7"/>
      <c r="U6" s="7"/>
      <c r="V6" s="7"/>
      <c r="W6" s="7"/>
    </row>
    <row r="7" spans="1:39" ht="14.4" customHeight="1" x14ac:dyDescent="0.3">
      <c r="A7" s="137" t="s">
        <v>173</v>
      </c>
      <c r="B7" s="349" t="s">
        <v>38</v>
      </c>
      <c r="C7" s="27"/>
      <c r="D7" s="28"/>
      <c r="E7" s="301" t="s">
        <v>70</v>
      </c>
      <c r="F7" s="75"/>
      <c r="G7" s="75"/>
      <c r="H7" s="75"/>
      <c r="I7" s="75"/>
      <c r="J7" s="75"/>
      <c r="K7" s="35">
        <f>K8+K9+K10+K11+K12+K13+K14+K15</f>
        <v>0</v>
      </c>
      <c r="L7" s="36"/>
      <c r="M7" s="37"/>
      <c r="N7" s="299"/>
      <c r="O7" s="7"/>
      <c r="P7" s="7"/>
      <c r="Q7" s="464"/>
      <c r="R7" s="7"/>
      <c r="S7" s="7"/>
      <c r="T7" s="7"/>
      <c r="U7" s="7"/>
      <c r="V7" s="7"/>
      <c r="W7" s="7"/>
    </row>
    <row r="8" spans="1:39" ht="14.4" customHeight="1" x14ac:dyDescent="0.3">
      <c r="A8" s="139"/>
      <c r="B8" s="140"/>
      <c r="C8" s="53">
        <v>44</v>
      </c>
      <c r="D8" s="464">
        <v>93</v>
      </c>
      <c r="E8" s="53"/>
      <c r="F8" s="46"/>
      <c r="G8" s="46"/>
      <c r="H8" s="46"/>
      <c r="I8" s="46"/>
      <c r="J8" s="46"/>
      <c r="K8" s="42">
        <f t="shared" ref="K8:K14" si="0">J8+I8+H8+G8+F8+E8</f>
        <v>0</v>
      </c>
      <c r="L8" s="42">
        <f t="shared" ref="L8:L14" si="1">K8*D8</f>
        <v>0</v>
      </c>
      <c r="M8" s="43"/>
      <c r="N8" s="299"/>
      <c r="O8" s="7"/>
      <c r="P8" s="495"/>
      <c r="Q8" s="464"/>
      <c r="R8" s="7"/>
      <c r="S8" s="7"/>
      <c r="T8" s="7"/>
      <c r="U8" s="7"/>
      <c r="V8" s="7"/>
      <c r="W8" s="7"/>
      <c r="AK8" s="24"/>
      <c r="AL8" s="24"/>
      <c r="AM8" s="24"/>
    </row>
    <row r="9" spans="1:39" ht="14.4" customHeight="1" x14ac:dyDescent="0.3">
      <c r="A9" s="139"/>
      <c r="B9" s="140"/>
      <c r="C9" s="53">
        <v>46</v>
      </c>
      <c r="D9" s="464">
        <v>93</v>
      </c>
      <c r="E9" s="53"/>
      <c r="F9" s="46"/>
      <c r="G9" s="46"/>
      <c r="H9" s="46"/>
      <c r="I9" s="46"/>
      <c r="J9" s="46"/>
      <c r="K9" s="42">
        <f t="shared" si="0"/>
        <v>0</v>
      </c>
      <c r="L9" s="42">
        <f t="shared" si="1"/>
        <v>0</v>
      </c>
      <c r="M9" s="43"/>
      <c r="N9" s="299"/>
      <c r="O9" s="7"/>
      <c r="P9" s="495"/>
      <c r="Q9" s="464"/>
      <c r="R9" s="7"/>
      <c r="S9" s="7"/>
      <c r="T9" s="7"/>
      <c r="U9" s="7"/>
      <c r="V9" s="7"/>
      <c r="W9" s="7"/>
      <c r="AH9" s="24"/>
      <c r="AK9" s="24"/>
      <c r="AL9" s="24"/>
      <c r="AM9" s="24"/>
    </row>
    <row r="10" spans="1:39" ht="14.4" customHeight="1" x14ac:dyDescent="0.3">
      <c r="A10" s="139"/>
      <c r="B10" s="140"/>
      <c r="C10" s="53">
        <v>48</v>
      </c>
      <c r="D10" s="464">
        <v>93</v>
      </c>
      <c r="E10" s="53"/>
      <c r="F10" s="46"/>
      <c r="G10" s="46"/>
      <c r="H10" s="46"/>
      <c r="I10" s="46"/>
      <c r="J10" s="46"/>
      <c r="K10" s="42">
        <f t="shared" si="0"/>
        <v>0</v>
      </c>
      <c r="L10" s="42">
        <f t="shared" si="1"/>
        <v>0</v>
      </c>
      <c r="M10" s="43"/>
      <c r="N10" s="299"/>
      <c r="O10" s="7"/>
      <c r="P10" s="495"/>
      <c r="Q10" s="464"/>
      <c r="R10" s="7"/>
      <c r="S10" s="7"/>
      <c r="T10" s="7"/>
      <c r="U10" s="7"/>
      <c r="V10" s="7"/>
      <c r="W10" s="7"/>
      <c r="AH10" s="24"/>
      <c r="AK10" s="24"/>
      <c r="AL10" s="24"/>
      <c r="AM10" s="24"/>
    </row>
    <row r="11" spans="1:39" ht="14.4" customHeight="1" x14ac:dyDescent="0.3">
      <c r="A11" s="139"/>
      <c r="B11" s="140"/>
      <c r="C11" s="53">
        <v>50</v>
      </c>
      <c r="D11" s="464">
        <v>93</v>
      </c>
      <c r="E11" s="53"/>
      <c r="F11" s="46"/>
      <c r="G11" s="46"/>
      <c r="H11" s="46"/>
      <c r="I11" s="46"/>
      <c r="J11" s="46"/>
      <c r="K11" s="42">
        <f t="shared" si="0"/>
        <v>0</v>
      </c>
      <c r="L11" s="42">
        <f t="shared" si="1"/>
        <v>0</v>
      </c>
      <c r="M11" s="43"/>
      <c r="N11" s="299"/>
      <c r="O11" s="7"/>
      <c r="P11" s="495"/>
      <c r="Q11" s="464"/>
      <c r="R11" s="7"/>
      <c r="S11" s="7"/>
      <c r="T11" s="7"/>
      <c r="U11" s="7"/>
      <c r="V11" s="7"/>
      <c r="W11" s="7"/>
      <c r="AH11" s="24"/>
      <c r="AK11" s="24"/>
      <c r="AM11" s="24"/>
    </row>
    <row r="12" spans="1:39" ht="14.4" customHeight="1" x14ac:dyDescent="0.3">
      <c r="A12" s="139"/>
      <c r="B12" s="140"/>
      <c r="C12" s="53">
        <v>52</v>
      </c>
      <c r="D12" s="464">
        <v>106</v>
      </c>
      <c r="E12" s="53"/>
      <c r="F12" s="46"/>
      <c r="G12" s="46"/>
      <c r="H12" s="46"/>
      <c r="I12" s="46"/>
      <c r="J12" s="46"/>
      <c r="K12" s="42">
        <f t="shared" si="0"/>
        <v>0</v>
      </c>
      <c r="L12" s="42">
        <f t="shared" si="1"/>
        <v>0</v>
      </c>
      <c r="M12" s="43"/>
      <c r="N12" s="299"/>
      <c r="O12" s="7"/>
      <c r="P12" s="495"/>
      <c r="Q12" s="464"/>
      <c r="R12" s="7"/>
      <c r="S12" s="7"/>
      <c r="T12" s="7"/>
      <c r="U12" s="7"/>
      <c r="V12" s="7"/>
      <c r="W12" s="7"/>
      <c r="AH12" s="24"/>
      <c r="AK12" s="24"/>
      <c r="AM12" s="24"/>
    </row>
    <row r="13" spans="1:39" ht="14.4" customHeight="1" x14ac:dyDescent="0.3">
      <c r="A13" s="139"/>
      <c r="B13" s="140"/>
      <c r="C13" s="53">
        <v>54</v>
      </c>
      <c r="D13" s="464">
        <v>106</v>
      </c>
      <c r="E13" s="53"/>
      <c r="F13" s="46"/>
      <c r="G13" s="46"/>
      <c r="H13" s="46"/>
      <c r="I13" s="46"/>
      <c r="J13" s="46"/>
      <c r="K13" s="42">
        <f t="shared" si="0"/>
        <v>0</v>
      </c>
      <c r="L13" s="42">
        <f t="shared" si="1"/>
        <v>0</v>
      </c>
      <c r="M13" s="43"/>
      <c r="N13" s="299"/>
      <c r="O13" s="7"/>
      <c r="P13" s="495"/>
      <c r="Q13" s="464"/>
      <c r="R13" s="7"/>
      <c r="S13" s="7"/>
      <c r="T13" s="7"/>
      <c r="U13" s="7"/>
      <c r="V13" s="7"/>
      <c r="W13" s="7"/>
      <c r="AK13" s="24"/>
    </row>
    <row r="14" spans="1:39" ht="14.4" customHeight="1" x14ac:dyDescent="0.3">
      <c r="A14" s="139"/>
      <c r="B14" s="140"/>
      <c r="C14" s="53">
        <v>56</v>
      </c>
      <c r="D14" s="464">
        <v>120</v>
      </c>
      <c r="E14" s="53"/>
      <c r="F14" s="46"/>
      <c r="G14" s="46"/>
      <c r="H14" s="46"/>
      <c r="I14" s="46"/>
      <c r="J14" s="46"/>
      <c r="K14" s="42">
        <f t="shared" si="0"/>
        <v>0</v>
      </c>
      <c r="L14" s="42">
        <f t="shared" si="1"/>
        <v>0</v>
      </c>
      <c r="M14" s="43"/>
      <c r="N14" s="299"/>
      <c r="O14" s="7"/>
      <c r="P14" s="495"/>
      <c r="Q14" s="464"/>
      <c r="R14" s="7"/>
      <c r="S14" s="7"/>
      <c r="T14" s="7"/>
      <c r="U14" s="7"/>
      <c r="V14" s="7"/>
      <c r="W14" s="7"/>
    </row>
    <row r="15" spans="1:39" ht="14.4" customHeight="1" thickBot="1" x14ac:dyDescent="0.35">
      <c r="A15" s="300"/>
      <c r="B15" s="208"/>
      <c r="C15" s="136">
        <v>60</v>
      </c>
      <c r="D15" s="464">
        <v>132</v>
      </c>
      <c r="E15" s="136"/>
      <c r="F15" s="69"/>
      <c r="G15" s="69"/>
      <c r="H15" s="69"/>
      <c r="I15" s="69"/>
      <c r="J15" s="69"/>
      <c r="K15" s="110">
        <f t="shared" ref="K15" si="2">J15+I15+H15+G15+F15+E15</f>
        <v>0</v>
      </c>
      <c r="L15" s="110">
        <f t="shared" ref="L15" si="3">K15*D15</f>
        <v>0</v>
      </c>
      <c r="M15" s="72"/>
      <c r="N15" s="299"/>
      <c r="O15" s="7"/>
      <c r="P15" s="495"/>
      <c r="Q15" s="464"/>
      <c r="R15" s="7"/>
      <c r="S15" s="7"/>
      <c r="T15" s="7"/>
      <c r="U15" s="7"/>
      <c r="V15" s="7"/>
      <c r="W15" s="7"/>
    </row>
    <row r="16" spans="1:39" ht="14.4" customHeight="1" thickBot="1" x14ac:dyDescent="0.35">
      <c r="A16" s="139" t="s">
        <v>454</v>
      </c>
      <c r="B16" s="140" t="s">
        <v>119</v>
      </c>
      <c r="C16" s="40"/>
      <c r="D16" s="464">
        <v>0</v>
      </c>
      <c r="E16" s="311" t="s">
        <v>15</v>
      </c>
      <c r="F16" s="431" t="s">
        <v>127</v>
      </c>
      <c r="G16" s="432" t="s">
        <v>126</v>
      </c>
      <c r="H16" s="433" t="s">
        <v>123</v>
      </c>
      <c r="I16" s="433" t="s">
        <v>253</v>
      </c>
      <c r="J16" s="79"/>
      <c r="K16" s="88">
        <f>K17+K18+K19+K20+K21+K22+K24</f>
        <v>0</v>
      </c>
      <c r="L16" s="43"/>
      <c r="M16" s="43"/>
      <c r="N16" s="299"/>
      <c r="O16" s="7"/>
      <c r="P16" s="495"/>
      <c r="Q16" s="464"/>
      <c r="R16" s="7"/>
      <c r="S16" s="7"/>
      <c r="T16" s="7"/>
      <c r="U16" s="7"/>
      <c r="V16" s="7"/>
      <c r="W16" s="7"/>
    </row>
    <row r="17" spans="1:23" ht="14.4" customHeight="1" thickTop="1" x14ac:dyDescent="0.3">
      <c r="A17" s="139"/>
      <c r="B17" s="140"/>
      <c r="C17" s="40">
        <v>44</v>
      </c>
      <c r="D17" s="464">
        <v>99</v>
      </c>
      <c r="E17" s="40"/>
      <c r="F17" s="40"/>
      <c r="G17" s="40"/>
      <c r="H17" s="40"/>
      <c r="I17" s="53"/>
      <c r="J17" s="46"/>
      <c r="K17" s="42">
        <f t="shared" ref="K17:K24" si="4">J17+I17+H17+G17+F17+E17</f>
        <v>0</v>
      </c>
      <c r="L17" s="43">
        <f t="shared" ref="L17:L24" si="5">K17*D17</f>
        <v>0</v>
      </c>
      <c r="M17" s="43"/>
      <c r="N17" s="299"/>
      <c r="O17" s="7"/>
      <c r="P17" s="495"/>
      <c r="Q17" s="464"/>
      <c r="R17" s="7"/>
      <c r="S17" s="7"/>
      <c r="T17" s="7"/>
      <c r="U17" s="7"/>
      <c r="V17" s="7"/>
      <c r="W17" s="7"/>
    </row>
    <row r="18" spans="1:23" ht="14.4" customHeight="1" x14ac:dyDescent="0.3">
      <c r="A18" s="139"/>
      <c r="B18" s="140"/>
      <c r="C18" s="40">
        <v>46</v>
      </c>
      <c r="D18" s="464">
        <v>99</v>
      </c>
      <c r="E18" s="40"/>
      <c r="F18" s="40"/>
      <c r="G18" s="40"/>
      <c r="H18" s="40"/>
      <c r="I18" s="53"/>
      <c r="J18" s="46"/>
      <c r="K18" s="42">
        <f t="shared" si="4"/>
        <v>0</v>
      </c>
      <c r="L18" s="43">
        <f t="shared" si="5"/>
        <v>0</v>
      </c>
      <c r="M18" s="43"/>
      <c r="N18" s="299"/>
      <c r="O18" s="7"/>
      <c r="P18" s="495"/>
      <c r="Q18" s="464"/>
      <c r="R18" s="7"/>
      <c r="S18" s="7"/>
      <c r="T18" s="7"/>
      <c r="U18" s="7"/>
      <c r="V18" s="7"/>
      <c r="W18" s="7"/>
    </row>
    <row r="19" spans="1:23" ht="14.4" customHeight="1" x14ac:dyDescent="0.3">
      <c r="A19" s="139"/>
      <c r="B19" s="140"/>
      <c r="C19" s="40">
        <v>48</v>
      </c>
      <c r="D19" s="464">
        <v>99</v>
      </c>
      <c r="E19" s="40"/>
      <c r="F19" s="40"/>
      <c r="G19" s="40"/>
      <c r="H19" s="40"/>
      <c r="I19" s="53"/>
      <c r="J19" s="46"/>
      <c r="K19" s="42">
        <f t="shared" si="4"/>
        <v>0</v>
      </c>
      <c r="L19" s="43">
        <f t="shared" si="5"/>
        <v>0</v>
      </c>
      <c r="M19" s="43"/>
      <c r="N19" s="299"/>
      <c r="O19" s="7"/>
      <c r="P19" s="495"/>
      <c r="Q19" s="464"/>
      <c r="R19" s="7"/>
      <c r="S19" s="7"/>
      <c r="T19" s="7"/>
      <c r="U19" s="7"/>
      <c r="V19" s="7"/>
      <c r="W19" s="7"/>
    </row>
    <row r="20" spans="1:23" ht="14.4" customHeight="1" x14ac:dyDescent="0.3">
      <c r="A20" s="139"/>
      <c r="B20" s="140"/>
      <c r="C20" s="40">
        <v>50</v>
      </c>
      <c r="D20" s="464">
        <v>99</v>
      </c>
      <c r="E20" s="40"/>
      <c r="F20" s="40"/>
      <c r="G20" s="40"/>
      <c r="H20" s="40"/>
      <c r="I20" s="53"/>
      <c r="J20" s="46"/>
      <c r="K20" s="42">
        <f t="shared" si="4"/>
        <v>0</v>
      </c>
      <c r="L20" s="43">
        <f t="shared" si="5"/>
        <v>0</v>
      </c>
      <c r="M20" s="43"/>
      <c r="N20" s="299"/>
      <c r="O20" s="7"/>
      <c r="P20" s="495"/>
      <c r="Q20" s="464"/>
      <c r="R20" s="7"/>
      <c r="S20" s="7"/>
      <c r="T20" s="7"/>
      <c r="U20" s="7"/>
      <c r="V20" s="7"/>
      <c r="W20" s="7"/>
    </row>
    <row r="21" spans="1:23" ht="14.4" customHeight="1" x14ac:dyDescent="0.3">
      <c r="A21" s="139"/>
      <c r="B21" s="140"/>
      <c r="C21" s="40">
        <v>52</v>
      </c>
      <c r="D21" s="464">
        <v>113</v>
      </c>
      <c r="E21" s="40"/>
      <c r="F21" s="40"/>
      <c r="G21" s="40"/>
      <c r="H21" s="40"/>
      <c r="I21" s="53"/>
      <c r="J21" s="46"/>
      <c r="K21" s="42">
        <f t="shared" si="4"/>
        <v>0</v>
      </c>
      <c r="L21" s="43">
        <f t="shared" si="5"/>
        <v>0</v>
      </c>
      <c r="M21" s="43"/>
      <c r="N21" s="299"/>
      <c r="O21" s="7"/>
      <c r="P21" s="495"/>
      <c r="Q21" s="464"/>
      <c r="R21" s="7"/>
      <c r="S21" s="7"/>
      <c r="T21" s="7"/>
      <c r="U21" s="7"/>
      <c r="V21" s="7"/>
      <c r="W21" s="7"/>
    </row>
    <row r="22" spans="1:23" ht="14.4" customHeight="1" x14ac:dyDescent="0.3">
      <c r="A22" s="139"/>
      <c r="B22" s="140"/>
      <c r="C22" s="40">
        <v>54</v>
      </c>
      <c r="D22" s="464">
        <v>113</v>
      </c>
      <c r="E22" s="40"/>
      <c r="F22" s="40"/>
      <c r="G22" s="40"/>
      <c r="H22" s="40"/>
      <c r="I22" s="53"/>
      <c r="J22" s="46"/>
      <c r="K22" s="42">
        <f t="shared" si="4"/>
        <v>0</v>
      </c>
      <c r="L22" s="43">
        <f t="shared" si="5"/>
        <v>0</v>
      </c>
      <c r="M22" s="43"/>
      <c r="N22" s="299"/>
      <c r="O22" s="7"/>
      <c r="P22" s="495"/>
      <c r="Q22" s="464"/>
      <c r="R22" s="7"/>
      <c r="S22" s="7"/>
      <c r="T22" s="7"/>
      <c r="U22" s="7"/>
      <c r="V22" s="7"/>
      <c r="W22" s="7"/>
    </row>
    <row r="23" spans="1:23" ht="14.4" customHeight="1" x14ac:dyDescent="0.3">
      <c r="A23" s="139"/>
      <c r="B23" s="140"/>
      <c r="C23" s="40">
        <v>56</v>
      </c>
      <c r="D23" s="464">
        <v>125</v>
      </c>
      <c r="E23" s="40"/>
      <c r="F23" s="40"/>
      <c r="G23" s="40"/>
      <c r="H23" s="40"/>
      <c r="I23" s="53"/>
      <c r="J23" s="46"/>
      <c r="K23" s="42">
        <f t="shared" si="4"/>
        <v>0</v>
      </c>
      <c r="L23" s="43">
        <f t="shared" si="5"/>
        <v>0</v>
      </c>
      <c r="M23" s="43"/>
      <c r="N23" s="299"/>
      <c r="O23" s="7"/>
      <c r="P23" s="495"/>
      <c r="Q23" s="464"/>
      <c r="R23" s="7"/>
      <c r="S23" s="7"/>
      <c r="T23" s="7"/>
      <c r="U23" s="7"/>
      <c r="V23" s="7"/>
      <c r="W23" s="7"/>
    </row>
    <row r="24" spans="1:23" ht="14.4" customHeight="1" thickBot="1" x14ac:dyDescent="0.35">
      <c r="A24" s="139"/>
      <c r="B24" s="140"/>
      <c r="C24" s="40">
        <v>60</v>
      </c>
      <c r="D24" s="464">
        <v>139</v>
      </c>
      <c r="E24" s="53"/>
      <c r="F24" s="53"/>
      <c r="G24" s="53"/>
      <c r="H24" s="53"/>
      <c r="I24" s="53"/>
      <c r="J24" s="46"/>
      <c r="K24" s="42">
        <f t="shared" si="4"/>
        <v>0</v>
      </c>
      <c r="L24" s="43">
        <f t="shared" si="5"/>
        <v>0</v>
      </c>
      <c r="M24" s="43"/>
      <c r="N24" s="299"/>
      <c r="O24" s="7"/>
      <c r="P24" s="495"/>
      <c r="Q24" s="464"/>
      <c r="R24" s="7"/>
      <c r="S24" s="7"/>
      <c r="T24" s="7"/>
      <c r="U24" s="7"/>
      <c r="V24" s="7"/>
      <c r="W24" s="7"/>
    </row>
    <row r="25" spans="1:23" ht="14.4" customHeight="1" x14ac:dyDescent="0.3">
      <c r="A25" s="137" t="s">
        <v>623</v>
      </c>
      <c r="B25" s="223" t="s">
        <v>38</v>
      </c>
      <c r="C25" s="27"/>
      <c r="D25" s="500">
        <v>0</v>
      </c>
      <c r="E25" s="271" t="s">
        <v>16</v>
      </c>
      <c r="F25" s="272" t="s">
        <v>112</v>
      </c>
      <c r="G25" s="75"/>
      <c r="H25" s="75"/>
      <c r="I25" s="75"/>
      <c r="J25" s="75"/>
      <c r="K25" s="35">
        <f>K26+K27+K28+K29+K30+K31+K32</f>
        <v>0</v>
      </c>
      <c r="L25" s="37"/>
      <c r="M25" s="37"/>
      <c r="N25" s="299"/>
      <c r="O25" s="7"/>
      <c r="P25" s="495"/>
      <c r="Q25" s="464"/>
      <c r="R25" s="7"/>
      <c r="S25" s="7"/>
      <c r="T25" s="7"/>
      <c r="U25" s="7"/>
      <c r="V25" s="7"/>
      <c r="W25" s="7"/>
    </row>
    <row r="26" spans="1:23" ht="14.4" customHeight="1" x14ac:dyDescent="0.3">
      <c r="A26" s="139"/>
      <c r="B26" s="140"/>
      <c r="C26" s="53">
        <v>44</v>
      </c>
      <c r="D26" s="464">
        <v>170</v>
      </c>
      <c r="E26" s="53"/>
      <c r="F26" s="53"/>
      <c r="G26" s="46"/>
      <c r="H26" s="46"/>
      <c r="I26" s="46"/>
      <c r="J26" s="46"/>
      <c r="K26" s="42">
        <f t="shared" ref="K26:K32" si="6">J26+I26+H26+G26+F26+E26</f>
        <v>0</v>
      </c>
      <c r="L26" s="43">
        <f t="shared" ref="L26:L31" si="7">K26*D26</f>
        <v>0</v>
      </c>
      <c r="M26" s="43"/>
      <c r="N26" s="299"/>
      <c r="O26" s="7"/>
      <c r="P26" s="495"/>
      <c r="Q26" s="464"/>
      <c r="R26" s="7"/>
      <c r="S26" s="7"/>
      <c r="T26" s="7"/>
      <c r="U26" s="7"/>
      <c r="V26" s="7"/>
      <c r="W26" s="7"/>
    </row>
    <row r="27" spans="1:23" ht="14.4" customHeight="1" x14ac:dyDescent="0.3">
      <c r="A27" s="139"/>
      <c r="B27" s="140"/>
      <c r="C27" s="53">
        <v>46</v>
      </c>
      <c r="D27" s="464">
        <v>170</v>
      </c>
      <c r="E27" s="53"/>
      <c r="F27" s="53"/>
      <c r="G27" s="46"/>
      <c r="H27" s="46"/>
      <c r="I27" s="46"/>
      <c r="J27" s="46"/>
      <c r="K27" s="42">
        <f t="shared" si="6"/>
        <v>0</v>
      </c>
      <c r="L27" s="43">
        <f t="shared" si="7"/>
        <v>0</v>
      </c>
      <c r="M27" s="43"/>
      <c r="N27" s="299"/>
      <c r="O27" s="7"/>
      <c r="P27" s="495"/>
      <c r="Q27" s="464"/>
      <c r="R27" s="7"/>
      <c r="S27" s="7"/>
      <c r="T27" s="7"/>
      <c r="U27" s="7"/>
      <c r="V27" s="7"/>
      <c r="W27" s="7"/>
    </row>
    <row r="28" spans="1:23" ht="14.4" customHeight="1" x14ac:dyDescent="0.3">
      <c r="A28" s="139"/>
      <c r="B28" s="140"/>
      <c r="C28" s="53">
        <v>48</v>
      </c>
      <c r="D28" s="464">
        <v>170</v>
      </c>
      <c r="E28" s="53"/>
      <c r="F28" s="53"/>
      <c r="G28" s="46"/>
      <c r="H28" s="46"/>
      <c r="I28" s="46"/>
      <c r="J28" s="46"/>
      <c r="K28" s="42">
        <f t="shared" si="6"/>
        <v>0</v>
      </c>
      <c r="L28" s="43">
        <f t="shared" si="7"/>
        <v>0</v>
      </c>
      <c r="M28" s="43"/>
      <c r="N28" s="299"/>
      <c r="O28" s="7"/>
      <c r="P28" s="495"/>
      <c r="Q28" s="464"/>
      <c r="R28" s="7"/>
      <c r="S28" s="7"/>
      <c r="T28" s="7"/>
      <c r="U28" s="7"/>
      <c r="V28" s="7"/>
      <c r="W28" s="7"/>
    </row>
    <row r="29" spans="1:23" ht="14.4" customHeight="1" x14ac:dyDescent="0.3">
      <c r="A29" s="139"/>
      <c r="B29" s="140"/>
      <c r="C29" s="53">
        <v>50</v>
      </c>
      <c r="D29" s="464">
        <v>170</v>
      </c>
      <c r="E29" s="53"/>
      <c r="F29" s="53"/>
      <c r="G29" s="46"/>
      <c r="H29" s="46"/>
      <c r="I29" s="46"/>
      <c r="J29" s="46"/>
      <c r="K29" s="42">
        <f t="shared" si="6"/>
        <v>0</v>
      </c>
      <c r="L29" s="43">
        <f t="shared" si="7"/>
        <v>0</v>
      </c>
      <c r="M29" s="43"/>
      <c r="N29" s="299"/>
      <c r="O29" s="7"/>
      <c r="P29" s="495"/>
      <c r="Q29" s="464"/>
      <c r="R29" s="7"/>
      <c r="S29" s="7"/>
      <c r="T29" s="7"/>
      <c r="U29" s="7"/>
      <c r="V29" s="7"/>
      <c r="W29" s="7"/>
    </row>
    <row r="30" spans="1:23" ht="14.4" customHeight="1" x14ac:dyDescent="0.3">
      <c r="A30" s="139"/>
      <c r="B30" s="140"/>
      <c r="C30" s="53">
        <v>52</v>
      </c>
      <c r="D30" s="464">
        <v>190</v>
      </c>
      <c r="E30" s="53"/>
      <c r="F30" s="53"/>
      <c r="G30" s="46"/>
      <c r="H30" s="46"/>
      <c r="I30" s="46"/>
      <c r="J30" s="46"/>
      <c r="K30" s="42">
        <f t="shared" si="6"/>
        <v>0</v>
      </c>
      <c r="L30" s="43">
        <f t="shared" si="7"/>
        <v>0</v>
      </c>
      <c r="M30" s="43"/>
      <c r="N30" s="299"/>
      <c r="O30" s="7"/>
      <c r="P30" s="495"/>
      <c r="Q30" s="464"/>
      <c r="R30" s="7"/>
      <c r="S30" s="7"/>
      <c r="T30" s="7"/>
      <c r="U30" s="7"/>
      <c r="V30" s="7"/>
      <c r="W30" s="7"/>
    </row>
    <row r="31" spans="1:23" ht="14.4" customHeight="1" x14ac:dyDescent="0.3">
      <c r="A31" s="139"/>
      <c r="B31" s="140"/>
      <c r="C31" s="53">
        <v>54</v>
      </c>
      <c r="D31" s="464">
        <v>190</v>
      </c>
      <c r="E31" s="53"/>
      <c r="F31" s="53"/>
      <c r="G31" s="46"/>
      <c r="H31" s="46"/>
      <c r="I31" s="46"/>
      <c r="J31" s="46"/>
      <c r="K31" s="42">
        <f t="shared" si="6"/>
        <v>0</v>
      </c>
      <c r="L31" s="43">
        <f t="shared" si="7"/>
        <v>0</v>
      </c>
      <c r="M31" s="43"/>
      <c r="N31" s="299"/>
      <c r="O31" s="7"/>
      <c r="P31" s="495"/>
      <c r="Q31" s="464"/>
      <c r="R31" s="7"/>
      <c r="S31" s="7"/>
      <c r="T31" s="7"/>
      <c r="U31" s="7"/>
      <c r="V31" s="7"/>
      <c r="W31" s="7"/>
    </row>
    <row r="32" spans="1:23" ht="14.4" customHeight="1" thickBot="1" x14ac:dyDescent="0.35">
      <c r="A32" s="142"/>
      <c r="B32" s="208"/>
      <c r="C32" s="136">
        <v>56</v>
      </c>
      <c r="D32" s="501">
        <v>210</v>
      </c>
      <c r="E32" s="136"/>
      <c r="F32" s="53"/>
      <c r="G32" s="69"/>
      <c r="H32" s="69"/>
      <c r="I32" s="69"/>
      <c r="J32" s="69"/>
      <c r="K32" s="110">
        <f t="shared" si="6"/>
        <v>0</v>
      </c>
      <c r="L32" s="72"/>
      <c r="M32" s="72"/>
      <c r="N32" s="299"/>
      <c r="O32" s="7"/>
      <c r="P32" s="495"/>
      <c r="Q32" s="464"/>
      <c r="R32" s="7"/>
      <c r="S32" s="7"/>
      <c r="T32" s="7"/>
      <c r="U32" s="7"/>
      <c r="V32" s="7"/>
      <c r="W32" s="7"/>
    </row>
    <row r="33" spans="1:23" ht="14.4" customHeight="1" x14ac:dyDescent="0.3">
      <c r="A33" s="221" t="s">
        <v>455</v>
      </c>
      <c r="B33" s="223" t="s">
        <v>38</v>
      </c>
      <c r="C33" s="27"/>
      <c r="D33" s="500">
        <v>0</v>
      </c>
      <c r="E33" s="272" t="s">
        <v>15</v>
      </c>
      <c r="F33" s="272" t="s">
        <v>253</v>
      </c>
      <c r="G33" s="272" t="s">
        <v>64</v>
      </c>
      <c r="H33" s="272" t="s">
        <v>453</v>
      </c>
      <c r="I33" s="272" t="s">
        <v>43</v>
      </c>
      <c r="J33" s="75"/>
      <c r="K33" s="35">
        <f>K34+K35+K36+K37+K38+K39+K40</f>
        <v>0</v>
      </c>
      <c r="L33" s="37"/>
      <c r="M33" s="37"/>
      <c r="N33" s="299"/>
      <c r="O33" s="7"/>
      <c r="P33" s="495"/>
      <c r="Q33" s="464"/>
      <c r="R33" s="7"/>
      <c r="S33" s="7"/>
      <c r="T33" s="7"/>
      <c r="U33" s="7"/>
      <c r="V33" s="7"/>
      <c r="W33" s="7"/>
    </row>
    <row r="34" spans="1:23" ht="14.4" customHeight="1" x14ac:dyDescent="0.3">
      <c r="A34" s="139"/>
      <c r="B34" s="140" t="s">
        <v>117</v>
      </c>
      <c r="C34" s="53">
        <v>44</v>
      </c>
      <c r="D34" s="464">
        <v>170</v>
      </c>
      <c r="E34" s="53"/>
      <c r="F34" s="53"/>
      <c r="G34" s="53"/>
      <c r="H34" s="53"/>
      <c r="I34" s="53"/>
      <c r="J34" s="46"/>
      <c r="K34" s="42">
        <f t="shared" ref="K34:K40" si="8">J34+I34+H34+G34+F34+E34</f>
        <v>0</v>
      </c>
      <c r="L34" s="43">
        <f t="shared" ref="L34:L39" si="9">K34*D34</f>
        <v>0</v>
      </c>
      <c r="M34" s="43"/>
      <c r="N34" s="299"/>
      <c r="O34" s="7"/>
      <c r="P34" s="495"/>
      <c r="Q34" s="464"/>
      <c r="R34" s="7"/>
      <c r="S34" s="7"/>
      <c r="T34" s="7"/>
      <c r="U34" s="7"/>
      <c r="V34" s="7"/>
      <c r="W34" s="7"/>
    </row>
    <row r="35" spans="1:23" ht="14.4" customHeight="1" x14ac:dyDescent="0.3">
      <c r="A35" s="139"/>
      <c r="B35" s="140"/>
      <c r="C35" s="53">
        <v>46</v>
      </c>
      <c r="D35" s="464">
        <v>170</v>
      </c>
      <c r="E35" s="53"/>
      <c r="F35" s="53"/>
      <c r="G35" s="53"/>
      <c r="H35" s="53"/>
      <c r="I35" s="53"/>
      <c r="J35" s="46"/>
      <c r="K35" s="42">
        <f t="shared" si="8"/>
        <v>0</v>
      </c>
      <c r="L35" s="43">
        <f t="shared" si="9"/>
        <v>0</v>
      </c>
      <c r="M35" s="43"/>
      <c r="N35" s="299"/>
      <c r="O35" s="7"/>
      <c r="P35" s="495"/>
      <c r="Q35" s="464"/>
      <c r="R35" s="7"/>
      <c r="S35" s="7"/>
      <c r="T35" s="7"/>
      <c r="U35" s="7"/>
      <c r="V35" s="7"/>
      <c r="W35" s="7"/>
    </row>
    <row r="36" spans="1:23" ht="14.4" customHeight="1" x14ac:dyDescent="0.3">
      <c r="A36" s="139"/>
      <c r="B36" s="140"/>
      <c r="C36" s="53">
        <v>48</v>
      </c>
      <c r="D36" s="464">
        <v>170</v>
      </c>
      <c r="E36" s="53"/>
      <c r="F36" s="53"/>
      <c r="G36" s="53"/>
      <c r="H36" s="53"/>
      <c r="I36" s="53"/>
      <c r="J36" s="46"/>
      <c r="K36" s="42">
        <f t="shared" si="8"/>
        <v>0</v>
      </c>
      <c r="L36" s="43">
        <f t="shared" si="9"/>
        <v>0</v>
      </c>
      <c r="M36" s="43"/>
      <c r="N36" s="299"/>
      <c r="O36" s="7"/>
      <c r="P36" s="495"/>
      <c r="Q36" s="464"/>
      <c r="R36" s="7"/>
      <c r="S36" s="7"/>
      <c r="T36" s="7"/>
      <c r="U36" s="7"/>
      <c r="V36" s="7"/>
      <c r="W36" s="7"/>
    </row>
    <row r="37" spans="1:23" ht="14.4" customHeight="1" x14ac:dyDescent="0.3">
      <c r="A37" s="139"/>
      <c r="B37" s="140"/>
      <c r="C37" s="53">
        <v>50</v>
      </c>
      <c r="D37" s="464">
        <v>170</v>
      </c>
      <c r="E37" s="53"/>
      <c r="F37" s="53"/>
      <c r="G37" s="53"/>
      <c r="H37" s="53"/>
      <c r="I37" s="53"/>
      <c r="J37" s="46"/>
      <c r="K37" s="42">
        <f t="shared" si="8"/>
        <v>0</v>
      </c>
      <c r="L37" s="43">
        <f t="shared" si="9"/>
        <v>0</v>
      </c>
      <c r="M37" s="43"/>
      <c r="N37" s="299"/>
      <c r="O37" s="7"/>
      <c r="P37" s="495"/>
      <c r="Q37" s="464"/>
      <c r="R37" s="7"/>
      <c r="S37" s="7"/>
      <c r="T37" s="7"/>
      <c r="U37" s="7"/>
      <c r="V37" s="7"/>
      <c r="W37" s="7"/>
    </row>
    <row r="38" spans="1:23" ht="14.4" customHeight="1" x14ac:dyDescent="0.3">
      <c r="A38" s="139"/>
      <c r="B38" s="140"/>
      <c r="C38" s="53">
        <v>52</v>
      </c>
      <c r="D38" s="464">
        <v>190</v>
      </c>
      <c r="E38" s="53"/>
      <c r="F38" s="53"/>
      <c r="G38" s="53"/>
      <c r="H38" s="53"/>
      <c r="I38" s="53"/>
      <c r="J38" s="46"/>
      <c r="K38" s="42">
        <f t="shared" si="8"/>
        <v>0</v>
      </c>
      <c r="L38" s="43">
        <f t="shared" si="9"/>
        <v>0</v>
      </c>
      <c r="M38" s="43"/>
      <c r="N38" s="299"/>
      <c r="O38" s="7"/>
      <c r="P38" s="495"/>
      <c r="Q38" s="464"/>
      <c r="R38" s="7"/>
      <c r="S38" s="7"/>
      <c r="T38" s="7"/>
      <c r="U38" s="7"/>
      <c r="V38" s="7"/>
      <c r="W38" s="7"/>
    </row>
    <row r="39" spans="1:23" ht="14.4" customHeight="1" x14ac:dyDescent="0.3">
      <c r="A39" s="139"/>
      <c r="B39" s="140"/>
      <c r="C39" s="53">
        <v>54</v>
      </c>
      <c r="D39" s="464">
        <v>190</v>
      </c>
      <c r="E39" s="53"/>
      <c r="F39" s="53"/>
      <c r="G39" s="53"/>
      <c r="H39" s="53"/>
      <c r="I39" s="53"/>
      <c r="J39" s="46"/>
      <c r="K39" s="42">
        <f t="shared" si="8"/>
        <v>0</v>
      </c>
      <c r="L39" s="43">
        <f t="shared" si="9"/>
        <v>0</v>
      </c>
      <c r="M39" s="43"/>
      <c r="N39" s="299"/>
      <c r="O39" s="7"/>
      <c r="P39" s="495"/>
      <c r="Q39" s="464"/>
      <c r="R39" s="7"/>
      <c r="S39" s="7"/>
      <c r="T39" s="7"/>
      <c r="U39" s="7"/>
      <c r="V39" s="7"/>
      <c r="W39" s="7"/>
    </row>
    <row r="40" spans="1:23" ht="14.4" customHeight="1" thickBot="1" x14ac:dyDescent="0.35">
      <c r="A40" s="142"/>
      <c r="B40" s="208"/>
      <c r="C40" s="136">
        <v>56</v>
      </c>
      <c r="D40" s="501">
        <v>210</v>
      </c>
      <c r="E40" s="136"/>
      <c r="F40" s="136"/>
      <c r="G40" s="136"/>
      <c r="H40" s="136"/>
      <c r="I40" s="136"/>
      <c r="J40" s="69"/>
      <c r="K40" s="110">
        <f t="shared" si="8"/>
        <v>0</v>
      </c>
      <c r="L40" s="72"/>
      <c r="M40" s="72"/>
      <c r="N40" s="299"/>
      <c r="O40" s="7"/>
      <c r="P40" s="495"/>
      <c r="Q40" s="464"/>
      <c r="R40" s="7"/>
      <c r="S40" s="7"/>
      <c r="T40" s="7"/>
      <c r="U40" s="7"/>
      <c r="V40" s="7"/>
      <c r="W40" s="7"/>
    </row>
    <row r="41" spans="1:23" ht="14.4" customHeight="1" x14ac:dyDescent="0.3">
      <c r="A41" s="445" t="s">
        <v>456</v>
      </c>
      <c r="B41" s="228" t="s">
        <v>38</v>
      </c>
      <c r="C41" s="53"/>
      <c r="D41" s="464"/>
      <c r="E41" s="439" t="s">
        <v>15</v>
      </c>
      <c r="F41" s="46"/>
      <c r="G41" s="46"/>
      <c r="H41" s="46"/>
      <c r="I41" s="46"/>
      <c r="J41" s="46"/>
      <c r="K41" s="88">
        <f>K42+K43+K44+K45+K46+K47+K48</f>
        <v>0</v>
      </c>
      <c r="L41" s="43"/>
      <c r="M41" s="43"/>
      <c r="N41" s="299"/>
      <c r="O41" s="7"/>
      <c r="P41" s="495"/>
      <c r="Q41" s="464"/>
      <c r="R41" s="7"/>
      <c r="S41" s="7"/>
      <c r="T41" s="7"/>
      <c r="U41" s="7"/>
      <c r="V41" s="7"/>
      <c r="W41" s="7"/>
    </row>
    <row r="42" spans="1:23" ht="14.4" customHeight="1" x14ac:dyDescent="0.3">
      <c r="A42" s="139"/>
      <c r="B42" s="140" t="s">
        <v>117</v>
      </c>
      <c r="C42" s="53">
        <v>44</v>
      </c>
      <c r="D42" s="464">
        <v>170</v>
      </c>
      <c r="E42" s="53"/>
      <c r="F42" s="46"/>
      <c r="G42" s="46"/>
      <c r="H42" s="46"/>
      <c r="I42" s="46"/>
      <c r="J42" s="46"/>
      <c r="K42" s="42">
        <f t="shared" ref="K42:K48" si="10">J42+I42+H42+G42+F42+E42</f>
        <v>0</v>
      </c>
      <c r="L42" s="43">
        <f t="shared" ref="L42:L47" si="11">K42*D42</f>
        <v>0</v>
      </c>
      <c r="M42" s="43"/>
      <c r="N42" s="299"/>
      <c r="O42" s="7"/>
      <c r="P42" s="495"/>
      <c r="Q42" s="464"/>
      <c r="R42" s="7"/>
      <c r="S42" s="7"/>
      <c r="T42" s="7"/>
      <c r="U42" s="7"/>
      <c r="V42" s="7"/>
      <c r="W42" s="7"/>
    </row>
    <row r="43" spans="1:23" ht="14.4" customHeight="1" x14ac:dyDescent="0.3">
      <c r="A43" s="139"/>
      <c r="B43" s="140"/>
      <c r="C43" s="53">
        <v>46</v>
      </c>
      <c r="D43" s="464">
        <v>170</v>
      </c>
      <c r="E43" s="53"/>
      <c r="F43" s="46"/>
      <c r="G43" s="46"/>
      <c r="H43" s="46"/>
      <c r="I43" s="46"/>
      <c r="J43" s="46"/>
      <c r="K43" s="42">
        <f t="shared" si="10"/>
        <v>0</v>
      </c>
      <c r="L43" s="43">
        <f t="shared" si="11"/>
        <v>0</v>
      </c>
      <c r="M43" s="43"/>
      <c r="N43" s="299"/>
      <c r="O43" s="7"/>
      <c r="P43" s="495"/>
      <c r="Q43" s="464"/>
      <c r="R43" s="7"/>
      <c r="S43" s="7"/>
      <c r="T43" s="7"/>
      <c r="U43" s="7"/>
      <c r="V43" s="7"/>
      <c r="W43" s="7"/>
    </row>
    <row r="44" spans="1:23" ht="14.4" customHeight="1" x14ac:dyDescent="0.3">
      <c r="A44" s="139"/>
      <c r="B44" s="140"/>
      <c r="C44" s="53">
        <v>48</v>
      </c>
      <c r="D44" s="464">
        <v>170</v>
      </c>
      <c r="E44" s="53"/>
      <c r="F44" s="46"/>
      <c r="G44" s="46"/>
      <c r="H44" s="46"/>
      <c r="I44" s="46"/>
      <c r="J44" s="46"/>
      <c r="K44" s="42">
        <f t="shared" si="10"/>
        <v>0</v>
      </c>
      <c r="L44" s="43">
        <f t="shared" si="11"/>
        <v>0</v>
      </c>
      <c r="M44" s="43"/>
      <c r="N44" s="299"/>
      <c r="O44" s="7"/>
      <c r="P44" s="495"/>
      <c r="Q44" s="464"/>
      <c r="R44" s="7"/>
      <c r="S44" s="7"/>
      <c r="T44" s="7"/>
      <c r="U44" s="7"/>
      <c r="V44" s="7"/>
      <c r="W44" s="7"/>
    </row>
    <row r="45" spans="1:23" ht="14.4" customHeight="1" x14ac:dyDescent="0.3">
      <c r="A45" s="139"/>
      <c r="B45" s="140"/>
      <c r="C45" s="53">
        <v>50</v>
      </c>
      <c r="D45" s="464">
        <v>170</v>
      </c>
      <c r="E45" s="53"/>
      <c r="F45" s="46"/>
      <c r="G45" s="46"/>
      <c r="H45" s="46"/>
      <c r="I45" s="46"/>
      <c r="J45" s="46"/>
      <c r="K45" s="42">
        <f t="shared" si="10"/>
        <v>0</v>
      </c>
      <c r="L45" s="43">
        <f t="shared" si="11"/>
        <v>0</v>
      </c>
      <c r="M45" s="43"/>
      <c r="N45" s="299"/>
      <c r="O45" s="7"/>
      <c r="P45" s="495"/>
      <c r="Q45" s="464"/>
      <c r="R45" s="7"/>
      <c r="S45" s="7"/>
      <c r="T45" s="7"/>
      <c r="U45" s="7"/>
      <c r="V45" s="7"/>
      <c r="W45" s="7"/>
    </row>
    <row r="46" spans="1:23" ht="14.4" customHeight="1" x14ac:dyDescent="0.3">
      <c r="A46" s="139"/>
      <c r="B46" s="140"/>
      <c r="C46" s="53">
        <v>52</v>
      </c>
      <c r="D46" s="464">
        <v>190</v>
      </c>
      <c r="E46" s="53"/>
      <c r="F46" s="46"/>
      <c r="G46" s="46"/>
      <c r="H46" s="46"/>
      <c r="I46" s="46"/>
      <c r="J46" s="46"/>
      <c r="K46" s="42">
        <f t="shared" si="10"/>
        <v>0</v>
      </c>
      <c r="L46" s="43">
        <f t="shared" si="11"/>
        <v>0</v>
      </c>
      <c r="M46" s="43"/>
      <c r="N46" s="299"/>
      <c r="O46" s="7"/>
      <c r="P46" s="495"/>
      <c r="Q46" s="464"/>
      <c r="R46" s="7"/>
      <c r="S46" s="7"/>
      <c r="T46" s="7"/>
      <c r="U46" s="7"/>
      <c r="V46" s="7"/>
      <c r="W46" s="7"/>
    </row>
    <row r="47" spans="1:23" ht="14.4" customHeight="1" x14ac:dyDescent="0.3">
      <c r="A47" s="139"/>
      <c r="B47" s="140"/>
      <c r="C47" s="53">
        <v>54</v>
      </c>
      <c r="D47" s="464">
        <v>190</v>
      </c>
      <c r="E47" s="53"/>
      <c r="F47" s="46"/>
      <c r="G47" s="46"/>
      <c r="H47" s="46"/>
      <c r="I47" s="46"/>
      <c r="J47" s="46"/>
      <c r="K47" s="42">
        <f t="shared" si="10"/>
        <v>0</v>
      </c>
      <c r="L47" s="43">
        <f t="shared" si="11"/>
        <v>0</v>
      </c>
      <c r="M47" s="43"/>
      <c r="N47" s="299"/>
      <c r="O47" s="7"/>
      <c r="P47" s="495"/>
      <c r="Q47" s="464"/>
      <c r="R47" s="7"/>
      <c r="S47" s="7"/>
      <c r="T47" s="7"/>
      <c r="U47" s="7"/>
      <c r="V47" s="7"/>
      <c r="W47" s="7"/>
    </row>
    <row r="48" spans="1:23" ht="14.4" customHeight="1" thickBot="1" x14ac:dyDescent="0.35">
      <c r="A48" s="139"/>
      <c r="B48" s="140"/>
      <c r="C48" s="53">
        <v>56</v>
      </c>
      <c r="D48" s="464">
        <v>210</v>
      </c>
      <c r="E48" s="53"/>
      <c r="F48" s="46"/>
      <c r="G48" s="46"/>
      <c r="H48" s="46"/>
      <c r="I48" s="46"/>
      <c r="J48" s="46"/>
      <c r="K48" s="42">
        <f t="shared" si="10"/>
        <v>0</v>
      </c>
      <c r="L48" s="49"/>
      <c r="M48" s="49"/>
      <c r="N48" s="299"/>
      <c r="O48" s="7"/>
      <c r="P48" s="495"/>
      <c r="Q48" s="464"/>
      <c r="R48" s="7"/>
      <c r="S48" s="7"/>
      <c r="T48" s="7"/>
      <c r="U48" s="7"/>
      <c r="V48" s="7"/>
      <c r="W48" s="7"/>
    </row>
    <row r="49" spans="1:23" ht="14.4" customHeight="1" x14ac:dyDescent="0.3">
      <c r="A49" s="231" t="s">
        <v>461</v>
      </c>
      <c r="B49" s="138" t="s">
        <v>38</v>
      </c>
      <c r="C49" s="27"/>
      <c r="D49" s="500">
        <v>0</v>
      </c>
      <c r="E49" s="271" t="s">
        <v>15</v>
      </c>
      <c r="F49" s="271" t="s">
        <v>156</v>
      </c>
      <c r="G49" s="272" t="s">
        <v>34</v>
      </c>
      <c r="H49" s="302"/>
      <c r="I49" s="302"/>
      <c r="J49" s="302"/>
      <c r="K49" s="35">
        <f>K50+K51+K52+K53+K54+K55+K56+K57</f>
        <v>0</v>
      </c>
      <c r="L49" s="37"/>
      <c r="M49" s="37"/>
      <c r="N49" s="299"/>
      <c r="O49" s="7"/>
      <c r="P49" s="495"/>
      <c r="Q49" s="464"/>
      <c r="R49" s="7"/>
      <c r="S49" s="7"/>
      <c r="T49" s="7"/>
      <c r="U49" s="7"/>
      <c r="V49" s="7"/>
      <c r="W49" s="7"/>
    </row>
    <row r="50" spans="1:23" ht="14.4" customHeight="1" x14ac:dyDescent="0.3">
      <c r="A50" s="139"/>
      <c r="B50" s="140"/>
      <c r="C50" s="53">
        <v>44</v>
      </c>
      <c r="D50" s="464">
        <v>86</v>
      </c>
      <c r="E50" s="53"/>
      <c r="F50" s="53"/>
      <c r="G50" s="326"/>
      <c r="H50" s="46"/>
      <c r="I50" s="46"/>
      <c r="J50" s="46"/>
      <c r="K50" s="42">
        <f t="shared" ref="K50:K56" si="12">J50+I50+H50+G50+F50+E50</f>
        <v>0</v>
      </c>
      <c r="L50" s="43">
        <f t="shared" ref="L50:L57" si="13">K50*D50</f>
        <v>0</v>
      </c>
      <c r="M50" s="303"/>
      <c r="N50" s="299"/>
      <c r="O50" s="7"/>
      <c r="P50" s="495"/>
      <c r="Q50" s="464"/>
      <c r="R50" s="7"/>
      <c r="S50" s="7"/>
      <c r="T50" s="7"/>
      <c r="U50" s="7"/>
      <c r="V50" s="7"/>
      <c r="W50" s="7"/>
    </row>
    <row r="51" spans="1:23" ht="14.4" customHeight="1" x14ac:dyDescent="0.3">
      <c r="A51" s="139"/>
      <c r="B51" s="140"/>
      <c r="C51" s="53">
        <v>46</v>
      </c>
      <c r="D51" s="464">
        <v>86</v>
      </c>
      <c r="E51" s="53"/>
      <c r="F51" s="53"/>
      <c r="G51" s="326"/>
      <c r="H51" s="46"/>
      <c r="I51" s="46"/>
      <c r="J51" s="46"/>
      <c r="K51" s="42">
        <f t="shared" si="12"/>
        <v>0</v>
      </c>
      <c r="L51" s="43">
        <f t="shared" si="13"/>
        <v>0</v>
      </c>
      <c r="M51" s="43"/>
      <c r="N51" s="299"/>
      <c r="O51" s="7"/>
      <c r="P51" s="495"/>
      <c r="Q51" s="464"/>
      <c r="R51" s="7"/>
      <c r="S51" s="7"/>
      <c r="T51" s="7"/>
      <c r="U51" s="7"/>
      <c r="V51" s="7"/>
      <c r="W51" s="7"/>
    </row>
    <row r="52" spans="1:23" ht="14.4" customHeight="1" x14ac:dyDescent="0.3">
      <c r="A52" s="139"/>
      <c r="B52" s="140"/>
      <c r="C52" s="53">
        <v>48</v>
      </c>
      <c r="D52" s="464">
        <v>86</v>
      </c>
      <c r="E52" s="53"/>
      <c r="F52" s="53"/>
      <c r="G52" s="326"/>
      <c r="H52" s="46"/>
      <c r="I52" s="46"/>
      <c r="J52" s="46"/>
      <c r="K52" s="42">
        <f t="shared" si="12"/>
        <v>0</v>
      </c>
      <c r="L52" s="43">
        <f t="shared" si="13"/>
        <v>0</v>
      </c>
      <c r="M52" s="43"/>
      <c r="N52" s="299"/>
      <c r="O52" s="7"/>
      <c r="P52" s="495"/>
      <c r="Q52" s="464"/>
      <c r="R52" s="7"/>
      <c r="S52" s="7"/>
      <c r="T52" s="7"/>
      <c r="U52" s="7"/>
      <c r="V52" s="7"/>
      <c r="W52" s="7"/>
    </row>
    <row r="53" spans="1:23" ht="14.4" customHeight="1" x14ac:dyDescent="0.3">
      <c r="A53" s="139"/>
      <c r="B53" s="140"/>
      <c r="C53" s="53">
        <v>50</v>
      </c>
      <c r="D53" s="464">
        <v>86</v>
      </c>
      <c r="E53" s="53"/>
      <c r="F53" s="53"/>
      <c r="G53" s="326"/>
      <c r="H53" s="46"/>
      <c r="I53" s="46"/>
      <c r="J53" s="46"/>
      <c r="K53" s="42">
        <f t="shared" si="12"/>
        <v>0</v>
      </c>
      <c r="L53" s="43">
        <f t="shared" si="13"/>
        <v>0</v>
      </c>
      <c r="M53" s="43"/>
      <c r="N53" s="299"/>
      <c r="O53" s="7"/>
      <c r="P53" s="495"/>
      <c r="Q53" s="464"/>
      <c r="R53" s="7"/>
      <c r="S53" s="7"/>
      <c r="T53" s="7"/>
      <c r="U53" s="7"/>
      <c r="V53" s="7"/>
      <c r="W53" s="7"/>
    </row>
    <row r="54" spans="1:23" ht="14.4" customHeight="1" x14ac:dyDescent="0.3">
      <c r="A54" s="139"/>
      <c r="B54" s="140"/>
      <c r="C54" s="53">
        <v>52</v>
      </c>
      <c r="D54" s="464">
        <v>99</v>
      </c>
      <c r="E54" s="53"/>
      <c r="F54" s="53"/>
      <c r="G54" s="326"/>
      <c r="H54" s="46"/>
      <c r="I54" s="46"/>
      <c r="J54" s="46"/>
      <c r="K54" s="42">
        <f t="shared" si="12"/>
        <v>0</v>
      </c>
      <c r="L54" s="43">
        <f t="shared" si="13"/>
        <v>0</v>
      </c>
      <c r="M54" s="43"/>
      <c r="N54" s="299"/>
      <c r="O54" s="7"/>
      <c r="P54" s="495"/>
      <c r="Q54" s="464"/>
      <c r="R54" s="7"/>
      <c r="S54" s="7"/>
      <c r="T54" s="7"/>
      <c r="U54" s="7"/>
      <c r="V54" s="7"/>
      <c r="W54" s="7"/>
    </row>
    <row r="55" spans="1:23" ht="14.4" customHeight="1" x14ac:dyDescent="0.3">
      <c r="A55" s="139"/>
      <c r="B55" s="140"/>
      <c r="C55" s="53">
        <v>54</v>
      </c>
      <c r="D55" s="464">
        <v>99</v>
      </c>
      <c r="E55" s="53"/>
      <c r="F55" s="53"/>
      <c r="G55" s="326"/>
      <c r="H55" s="46"/>
      <c r="I55" s="46"/>
      <c r="J55" s="46"/>
      <c r="K55" s="42">
        <f t="shared" si="12"/>
        <v>0</v>
      </c>
      <c r="L55" s="43">
        <f t="shared" si="13"/>
        <v>0</v>
      </c>
      <c r="M55" s="43"/>
      <c r="N55" s="299"/>
      <c r="O55" s="7"/>
      <c r="P55" s="495"/>
      <c r="Q55" s="464"/>
      <c r="R55" s="7"/>
      <c r="S55" s="7"/>
      <c r="T55" s="7"/>
      <c r="U55" s="7"/>
      <c r="V55" s="7"/>
      <c r="W55" s="7"/>
    </row>
    <row r="56" spans="1:23" ht="14.4" customHeight="1" x14ac:dyDescent="0.3">
      <c r="A56" s="139"/>
      <c r="B56" s="140"/>
      <c r="C56" s="53">
        <v>56</v>
      </c>
      <c r="D56" s="464">
        <v>99</v>
      </c>
      <c r="E56" s="53"/>
      <c r="F56" s="53"/>
      <c r="G56" s="326"/>
      <c r="H56" s="46"/>
      <c r="I56" s="46"/>
      <c r="J56" s="46"/>
      <c r="K56" s="42">
        <f t="shared" si="12"/>
        <v>0</v>
      </c>
      <c r="L56" s="43">
        <f t="shared" si="13"/>
        <v>0</v>
      </c>
      <c r="M56" s="43"/>
      <c r="N56" s="299"/>
      <c r="O56" s="7"/>
      <c r="P56" s="495"/>
      <c r="Q56" s="464"/>
      <c r="R56" s="7"/>
      <c r="S56" s="7"/>
      <c r="T56" s="7"/>
      <c r="U56" s="7"/>
      <c r="V56" s="7"/>
      <c r="W56" s="7"/>
    </row>
    <row r="57" spans="1:23" ht="14.4" customHeight="1" thickBot="1" x14ac:dyDescent="0.35">
      <c r="A57" s="142"/>
      <c r="B57" s="208"/>
      <c r="C57" s="136">
        <v>60</v>
      </c>
      <c r="D57" s="501">
        <v>122</v>
      </c>
      <c r="E57" s="136"/>
      <c r="F57" s="136"/>
      <c r="G57" s="334"/>
      <c r="H57" s="69"/>
      <c r="I57" s="69"/>
      <c r="J57" s="69"/>
      <c r="K57" s="110">
        <f>E57+F57+G57+H57</f>
        <v>0</v>
      </c>
      <c r="L57" s="111">
        <f t="shared" si="13"/>
        <v>0</v>
      </c>
      <c r="M57" s="72"/>
      <c r="N57" s="299"/>
      <c r="O57" s="7"/>
      <c r="P57" s="495"/>
      <c r="Q57" s="464"/>
      <c r="R57" s="7"/>
      <c r="S57" s="7"/>
      <c r="T57" s="7"/>
      <c r="U57" s="7"/>
      <c r="V57" s="7"/>
      <c r="W57" s="7"/>
    </row>
    <row r="58" spans="1:23" ht="14.4" customHeight="1" x14ac:dyDescent="0.3">
      <c r="A58" s="139" t="s">
        <v>457</v>
      </c>
      <c r="B58" s="212" t="s">
        <v>117</v>
      </c>
      <c r="C58" s="53"/>
      <c r="D58" s="464">
        <v>0</v>
      </c>
      <c r="E58" s="439"/>
      <c r="F58" s="499"/>
      <c r="G58" s="499"/>
      <c r="H58" s="499"/>
      <c r="I58" s="499"/>
      <c r="J58" s="499"/>
      <c r="K58" s="88">
        <f>K59+K60+K61+K62+K63+K64+K65+K66</f>
        <v>0</v>
      </c>
      <c r="L58" s="43"/>
      <c r="M58" s="43"/>
      <c r="N58" s="299"/>
      <c r="O58" s="7"/>
      <c r="P58" s="495"/>
      <c r="Q58" s="464"/>
      <c r="R58" s="7"/>
      <c r="S58" s="7"/>
      <c r="T58" s="7"/>
      <c r="U58" s="7"/>
      <c r="V58" s="7"/>
      <c r="W58" s="7"/>
    </row>
    <row r="59" spans="1:23" ht="14.4" customHeight="1" x14ac:dyDescent="0.3">
      <c r="A59" s="139"/>
      <c r="B59" s="140" t="s">
        <v>38</v>
      </c>
      <c r="C59" s="53">
        <v>44</v>
      </c>
      <c r="D59" s="464">
        <v>93</v>
      </c>
      <c r="E59" s="53"/>
      <c r="F59" s="46"/>
      <c r="G59" s="46"/>
      <c r="H59" s="46"/>
      <c r="I59" s="46"/>
      <c r="J59" s="46"/>
      <c r="K59" s="42">
        <f t="shared" ref="K59:K66" si="14">J59+I59+H59+G59+F59+E59</f>
        <v>0</v>
      </c>
      <c r="L59" s="43">
        <f t="shared" ref="L59:L66" si="15">K59*D59</f>
        <v>0</v>
      </c>
      <c r="M59" s="303"/>
      <c r="N59" s="299"/>
      <c r="O59" s="7"/>
      <c r="P59" s="495"/>
      <c r="Q59" s="464"/>
      <c r="R59" s="7"/>
      <c r="S59" s="7"/>
      <c r="T59" s="7"/>
      <c r="U59" s="7"/>
      <c r="V59" s="7"/>
      <c r="W59" s="7"/>
    </row>
    <row r="60" spans="1:23" ht="14.4" customHeight="1" x14ac:dyDescent="0.3">
      <c r="A60" s="139"/>
      <c r="B60" s="140"/>
      <c r="C60" s="53">
        <v>46</v>
      </c>
      <c r="D60" s="464">
        <v>93</v>
      </c>
      <c r="E60" s="53"/>
      <c r="F60" s="46"/>
      <c r="G60" s="46"/>
      <c r="H60" s="46"/>
      <c r="I60" s="46"/>
      <c r="J60" s="46"/>
      <c r="K60" s="42">
        <f t="shared" si="14"/>
        <v>0</v>
      </c>
      <c r="L60" s="43">
        <f t="shared" si="15"/>
        <v>0</v>
      </c>
      <c r="M60" s="43"/>
      <c r="N60" s="299"/>
      <c r="O60" s="7"/>
      <c r="P60" s="495"/>
      <c r="Q60" s="464"/>
      <c r="R60" s="7"/>
      <c r="S60" s="7"/>
      <c r="T60" s="7"/>
      <c r="U60" s="7"/>
      <c r="V60" s="7"/>
      <c r="W60" s="7"/>
    </row>
    <row r="61" spans="1:23" ht="14.4" customHeight="1" x14ac:dyDescent="0.3">
      <c r="A61" s="139"/>
      <c r="B61" s="140"/>
      <c r="C61" s="53">
        <v>48</v>
      </c>
      <c r="D61" s="464">
        <v>93</v>
      </c>
      <c r="E61" s="53"/>
      <c r="F61" s="46"/>
      <c r="G61" s="46"/>
      <c r="H61" s="46"/>
      <c r="I61" s="46"/>
      <c r="J61" s="46"/>
      <c r="K61" s="42">
        <f t="shared" si="14"/>
        <v>0</v>
      </c>
      <c r="L61" s="43">
        <f t="shared" si="15"/>
        <v>0</v>
      </c>
      <c r="M61" s="43"/>
      <c r="N61" s="299"/>
      <c r="O61" s="7"/>
      <c r="P61" s="495"/>
      <c r="Q61" s="464"/>
      <c r="R61" s="7"/>
      <c r="S61" s="7"/>
      <c r="T61" s="7"/>
      <c r="U61" s="7"/>
      <c r="V61" s="7"/>
      <c r="W61" s="7"/>
    </row>
    <row r="62" spans="1:23" ht="14.4" customHeight="1" x14ac:dyDescent="0.3">
      <c r="A62" s="139"/>
      <c r="B62" s="140"/>
      <c r="C62" s="53">
        <v>50</v>
      </c>
      <c r="D62" s="464">
        <v>93</v>
      </c>
      <c r="E62" s="53"/>
      <c r="F62" s="46"/>
      <c r="G62" s="46"/>
      <c r="H62" s="46"/>
      <c r="I62" s="46"/>
      <c r="J62" s="46"/>
      <c r="K62" s="42">
        <f t="shared" si="14"/>
        <v>0</v>
      </c>
      <c r="L62" s="43">
        <f t="shared" si="15"/>
        <v>0</v>
      </c>
      <c r="M62" s="43"/>
      <c r="N62" s="299"/>
      <c r="O62" s="7"/>
      <c r="P62" s="495"/>
      <c r="Q62" s="464"/>
      <c r="R62" s="7"/>
      <c r="S62" s="7"/>
      <c r="T62" s="7"/>
      <c r="U62" s="7"/>
      <c r="V62" s="7"/>
      <c r="W62" s="7"/>
    </row>
    <row r="63" spans="1:23" ht="14.4" customHeight="1" x14ac:dyDescent="0.3">
      <c r="A63" s="139"/>
      <c r="B63" s="140"/>
      <c r="C63" s="53">
        <v>52</v>
      </c>
      <c r="D63" s="464">
        <v>106</v>
      </c>
      <c r="E63" s="53"/>
      <c r="F63" s="46"/>
      <c r="G63" s="46"/>
      <c r="H63" s="46"/>
      <c r="I63" s="46"/>
      <c r="J63" s="46"/>
      <c r="K63" s="42">
        <f t="shared" si="14"/>
        <v>0</v>
      </c>
      <c r="L63" s="43">
        <f t="shared" si="15"/>
        <v>0</v>
      </c>
      <c r="M63" s="43"/>
      <c r="N63" s="299"/>
      <c r="O63" s="7"/>
      <c r="P63" s="495"/>
      <c r="Q63" s="464"/>
      <c r="R63" s="7"/>
      <c r="S63" s="7"/>
      <c r="T63" s="7"/>
      <c r="U63" s="7"/>
      <c r="V63" s="7"/>
      <c r="W63" s="7"/>
    </row>
    <row r="64" spans="1:23" ht="14.4" customHeight="1" x14ac:dyDescent="0.3">
      <c r="A64" s="139"/>
      <c r="B64" s="140"/>
      <c r="C64" s="53">
        <v>54</v>
      </c>
      <c r="D64" s="464">
        <v>106</v>
      </c>
      <c r="E64" s="53"/>
      <c r="F64" s="46"/>
      <c r="G64" s="46"/>
      <c r="H64" s="46"/>
      <c r="I64" s="46"/>
      <c r="J64" s="46"/>
      <c r="K64" s="42">
        <f t="shared" si="14"/>
        <v>0</v>
      </c>
      <c r="L64" s="43">
        <f t="shared" si="15"/>
        <v>0</v>
      </c>
      <c r="M64" s="43"/>
      <c r="N64" s="299"/>
      <c r="O64" s="7"/>
      <c r="P64" s="495"/>
      <c r="Q64" s="464"/>
      <c r="R64" s="7"/>
      <c r="S64" s="7"/>
      <c r="T64" s="7"/>
      <c r="U64" s="7"/>
      <c r="V64" s="7"/>
      <c r="W64" s="7"/>
    </row>
    <row r="65" spans="1:23" ht="14.4" customHeight="1" x14ac:dyDescent="0.3">
      <c r="A65" s="139"/>
      <c r="B65" s="140"/>
      <c r="C65" s="53">
        <v>56</v>
      </c>
      <c r="D65" s="464">
        <v>106</v>
      </c>
      <c r="E65" s="53"/>
      <c r="F65" s="46"/>
      <c r="G65" s="46"/>
      <c r="H65" s="46"/>
      <c r="I65" s="46"/>
      <c r="J65" s="46"/>
      <c r="K65" s="42">
        <f t="shared" si="14"/>
        <v>0</v>
      </c>
      <c r="L65" s="43">
        <f t="shared" si="15"/>
        <v>0</v>
      </c>
      <c r="M65" s="43"/>
      <c r="N65" s="299"/>
      <c r="O65" s="7"/>
      <c r="P65" s="495"/>
      <c r="Q65" s="464"/>
      <c r="R65" s="7"/>
      <c r="S65" s="7"/>
      <c r="T65" s="7"/>
      <c r="U65" s="7"/>
      <c r="V65" s="7"/>
      <c r="W65" s="7"/>
    </row>
    <row r="66" spans="1:23" ht="14.4" customHeight="1" thickBot="1" x14ac:dyDescent="0.35">
      <c r="A66" s="304"/>
      <c r="B66" s="208"/>
      <c r="C66" s="136">
        <v>60</v>
      </c>
      <c r="D66" s="501">
        <v>122</v>
      </c>
      <c r="E66" s="136"/>
      <c r="F66" s="46"/>
      <c r="G66" s="46"/>
      <c r="H66" s="46"/>
      <c r="I66" s="46"/>
      <c r="J66" s="46"/>
      <c r="K66" s="110">
        <f t="shared" si="14"/>
        <v>0</v>
      </c>
      <c r="L66" s="111">
        <f t="shared" si="15"/>
        <v>0</v>
      </c>
      <c r="M66" s="72"/>
      <c r="N66" s="299"/>
      <c r="O66" s="7"/>
      <c r="P66" s="495"/>
      <c r="Q66" s="464"/>
      <c r="R66" s="7"/>
      <c r="S66" s="7"/>
      <c r="T66" s="7"/>
      <c r="U66" s="7"/>
      <c r="V66" s="7"/>
      <c r="W66" s="7"/>
    </row>
    <row r="67" spans="1:23" ht="14.4" customHeight="1" x14ac:dyDescent="0.3">
      <c r="A67" s="137" t="s">
        <v>458</v>
      </c>
      <c r="B67" s="138" t="s">
        <v>117</v>
      </c>
      <c r="C67" s="27"/>
      <c r="D67" s="500">
        <v>0</v>
      </c>
      <c r="E67" s="272" t="s">
        <v>15</v>
      </c>
      <c r="F67" s="272" t="s">
        <v>129</v>
      </c>
      <c r="G67" s="272" t="s">
        <v>451</v>
      </c>
      <c r="H67" s="272" t="s">
        <v>155</v>
      </c>
      <c r="I67" s="272" t="s">
        <v>452</v>
      </c>
      <c r="J67" s="272" t="s">
        <v>254</v>
      </c>
      <c r="K67" s="35">
        <f>K68+K69+K70+K71+K72+K73+K74+K75</f>
        <v>0</v>
      </c>
      <c r="L67" s="37"/>
      <c r="M67" s="37"/>
      <c r="N67" s="299"/>
      <c r="O67" s="7"/>
      <c r="P67" s="495"/>
      <c r="Q67" s="464"/>
      <c r="R67" s="7"/>
      <c r="S67" s="7"/>
      <c r="T67" s="7"/>
      <c r="U67" s="7"/>
      <c r="V67" s="7"/>
      <c r="W67" s="7"/>
    </row>
    <row r="68" spans="1:23" ht="14.4" customHeight="1" x14ac:dyDescent="0.3">
      <c r="A68" s="139"/>
      <c r="B68" s="140"/>
      <c r="C68" s="53">
        <v>44</v>
      </c>
      <c r="D68" s="464">
        <v>93</v>
      </c>
      <c r="E68" s="53"/>
      <c r="F68" s="53"/>
      <c r="G68" s="53"/>
      <c r="H68" s="53"/>
      <c r="I68" s="53"/>
      <c r="J68" s="53"/>
      <c r="K68" s="42">
        <f t="shared" ref="K68:K75" si="16">J68+I68+H68+G68+F68+E68</f>
        <v>0</v>
      </c>
      <c r="L68" s="43">
        <f t="shared" ref="L68:L75" si="17">K68*D68</f>
        <v>0</v>
      </c>
      <c r="M68" s="303"/>
      <c r="N68" s="299"/>
      <c r="O68" s="7"/>
      <c r="P68" s="495"/>
      <c r="Q68" s="464"/>
      <c r="R68" s="7"/>
      <c r="S68" s="7"/>
      <c r="T68" s="7"/>
      <c r="U68" s="7"/>
      <c r="V68" s="7"/>
      <c r="W68" s="7"/>
    </row>
    <row r="69" spans="1:23" ht="14.4" customHeight="1" x14ac:dyDescent="0.3">
      <c r="A69" s="139"/>
      <c r="B69" s="140"/>
      <c r="C69" s="53">
        <v>46</v>
      </c>
      <c r="D69" s="464">
        <v>93</v>
      </c>
      <c r="E69" s="53"/>
      <c r="F69" s="53"/>
      <c r="G69" s="53"/>
      <c r="H69" s="53"/>
      <c r="I69" s="53"/>
      <c r="J69" s="53"/>
      <c r="K69" s="42">
        <f t="shared" si="16"/>
        <v>0</v>
      </c>
      <c r="L69" s="43">
        <f t="shared" si="17"/>
        <v>0</v>
      </c>
      <c r="M69" s="43"/>
      <c r="N69" s="299"/>
      <c r="O69" s="7"/>
      <c r="P69" s="495"/>
      <c r="Q69" s="464"/>
      <c r="R69" s="7"/>
      <c r="S69" s="7"/>
      <c r="T69" s="7"/>
      <c r="U69" s="7"/>
      <c r="V69" s="7"/>
      <c r="W69" s="7"/>
    </row>
    <row r="70" spans="1:23" ht="14.4" customHeight="1" x14ac:dyDescent="0.3">
      <c r="A70" s="139"/>
      <c r="B70" s="140"/>
      <c r="C70" s="53">
        <v>48</v>
      </c>
      <c r="D70" s="464">
        <v>93</v>
      </c>
      <c r="E70" s="53"/>
      <c r="F70" s="53"/>
      <c r="G70" s="53"/>
      <c r="H70" s="53"/>
      <c r="I70" s="53"/>
      <c r="J70" s="53"/>
      <c r="K70" s="42">
        <f t="shared" si="16"/>
        <v>0</v>
      </c>
      <c r="L70" s="43">
        <f t="shared" si="17"/>
        <v>0</v>
      </c>
      <c r="M70" s="43"/>
      <c r="N70" s="299"/>
      <c r="O70" s="7"/>
      <c r="P70" s="495"/>
      <c r="Q70" s="464"/>
      <c r="R70" s="7"/>
      <c r="S70" s="7"/>
      <c r="T70" s="7"/>
      <c r="U70" s="7"/>
      <c r="V70" s="7"/>
      <c r="W70" s="7"/>
    </row>
    <row r="71" spans="1:23" ht="14.4" customHeight="1" x14ac:dyDescent="0.3">
      <c r="A71" s="139"/>
      <c r="B71" s="140"/>
      <c r="C71" s="53">
        <v>50</v>
      </c>
      <c r="D71" s="464">
        <v>93</v>
      </c>
      <c r="E71" s="53"/>
      <c r="F71" s="53"/>
      <c r="G71" s="53"/>
      <c r="H71" s="53"/>
      <c r="I71" s="53"/>
      <c r="J71" s="53"/>
      <c r="K71" s="42">
        <f t="shared" si="16"/>
        <v>0</v>
      </c>
      <c r="L71" s="43">
        <f t="shared" si="17"/>
        <v>0</v>
      </c>
      <c r="M71" s="43"/>
      <c r="N71" s="299"/>
      <c r="O71" s="7"/>
      <c r="P71" s="495"/>
      <c r="Q71" s="464"/>
      <c r="R71" s="7"/>
      <c r="S71" s="7"/>
      <c r="T71" s="7"/>
      <c r="U71" s="7"/>
      <c r="V71" s="7"/>
      <c r="W71" s="7"/>
    </row>
    <row r="72" spans="1:23" ht="14.4" customHeight="1" x14ac:dyDescent="0.3">
      <c r="A72" s="139"/>
      <c r="B72" s="140"/>
      <c r="C72" s="53">
        <v>52</v>
      </c>
      <c r="D72" s="464">
        <v>106</v>
      </c>
      <c r="E72" s="53"/>
      <c r="F72" s="53"/>
      <c r="G72" s="53"/>
      <c r="H72" s="53"/>
      <c r="I72" s="53"/>
      <c r="J72" s="53"/>
      <c r="K72" s="42">
        <f t="shared" si="16"/>
        <v>0</v>
      </c>
      <c r="L72" s="43">
        <f t="shared" si="17"/>
        <v>0</v>
      </c>
      <c r="M72" s="43"/>
      <c r="N72" s="299"/>
      <c r="O72" s="7"/>
      <c r="P72" s="495"/>
      <c r="Q72" s="464"/>
      <c r="R72" s="7"/>
      <c r="S72" s="7"/>
      <c r="T72" s="7"/>
      <c r="U72" s="7"/>
      <c r="V72" s="7"/>
      <c r="W72" s="7"/>
    </row>
    <row r="73" spans="1:23" ht="14.4" customHeight="1" x14ac:dyDescent="0.3">
      <c r="A73" s="139"/>
      <c r="B73" s="140"/>
      <c r="C73" s="53">
        <v>54</v>
      </c>
      <c r="D73" s="464">
        <v>106</v>
      </c>
      <c r="E73" s="53"/>
      <c r="F73" s="53"/>
      <c r="G73" s="53"/>
      <c r="H73" s="53"/>
      <c r="I73" s="53"/>
      <c r="J73" s="53"/>
      <c r="K73" s="42">
        <f t="shared" si="16"/>
        <v>0</v>
      </c>
      <c r="L73" s="43">
        <f t="shared" si="17"/>
        <v>0</v>
      </c>
      <c r="M73" s="43"/>
      <c r="N73" s="299"/>
      <c r="O73" s="7"/>
      <c r="P73" s="495"/>
      <c r="Q73" s="464"/>
      <c r="R73" s="7"/>
      <c r="S73" s="7"/>
      <c r="T73" s="7"/>
      <c r="U73" s="7"/>
      <c r="V73" s="7"/>
      <c r="W73" s="7"/>
    </row>
    <row r="74" spans="1:23" ht="14.4" customHeight="1" x14ac:dyDescent="0.3">
      <c r="A74" s="139"/>
      <c r="B74" s="140"/>
      <c r="C74" s="53">
        <v>56</v>
      </c>
      <c r="D74" s="464">
        <v>106</v>
      </c>
      <c r="E74" s="53"/>
      <c r="F74" s="53"/>
      <c r="G74" s="53"/>
      <c r="H74" s="53"/>
      <c r="I74" s="53"/>
      <c r="J74" s="53"/>
      <c r="K74" s="42">
        <f t="shared" si="16"/>
        <v>0</v>
      </c>
      <c r="L74" s="43">
        <f t="shared" si="17"/>
        <v>0</v>
      </c>
      <c r="M74" s="43"/>
      <c r="N74" s="299"/>
      <c r="O74" s="7"/>
      <c r="P74" s="495"/>
      <c r="Q74" s="464"/>
      <c r="R74" s="7"/>
      <c r="S74" s="7"/>
      <c r="T74" s="7"/>
      <c r="U74" s="7"/>
      <c r="V74" s="7"/>
      <c r="W74" s="7"/>
    </row>
    <row r="75" spans="1:23" ht="14.4" customHeight="1" thickBot="1" x14ac:dyDescent="0.35">
      <c r="A75" s="304"/>
      <c r="B75" s="208"/>
      <c r="C75" s="136">
        <v>60</v>
      </c>
      <c r="D75" s="501">
        <v>122</v>
      </c>
      <c r="E75" s="136"/>
      <c r="F75" s="136"/>
      <c r="G75" s="136"/>
      <c r="H75" s="136"/>
      <c r="I75" s="136"/>
      <c r="J75" s="136"/>
      <c r="K75" s="110">
        <f t="shared" si="16"/>
        <v>0</v>
      </c>
      <c r="L75" s="111">
        <f t="shared" si="17"/>
        <v>0</v>
      </c>
      <c r="M75" s="72"/>
      <c r="N75" s="299"/>
      <c r="O75" s="7"/>
      <c r="P75" s="495"/>
      <c r="Q75" s="464"/>
      <c r="R75" s="7"/>
      <c r="S75" s="7"/>
      <c r="T75" s="7"/>
      <c r="U75" s="7"/>
      <c r="V75" s="7"/>
      <c r="W75" s="7"/>
    </row>
    <row r="76" spans="1:23" ht="14.4" customHeight="1" x14ac:dyDescent="0.3">
      <c r="A76" s="221" t="s">
        <v>459</v>
      </c>
      <c r="B76" s="138" t="s">
        <v>117</v>
      </c>
      <c r="C76" s="27"/>
      <c r="D76" s="500">
        <v>0</v>
      </c>
      <c r="E76" s="271" t="s">
        <v>15</v>
      </c>
      <c r="F76" s="302"/>
      <c r="G76" s="302"/>
      <c r="H76" s="302"/>
      <c r="I76" s="302"/>
      <c r="J76" s="302"/>
      <c r="K76" s="35">
        <f>K77+K78+K79+K80+K81+K82+K83+K84</f>
        <v>0</v>
      </c>
      <c r="L76" s="37"/>
      <c r="M76" s="37"/>
      <c r="N76" s="299"/>
      <c r="O76" s="7"/>
      <c r="P76" s="495"/>
      <c r="Q76" s="464"/>
      <c r="R76" s="7"/>
      <c r="S76" s="7"/>
      <c r="T76" s="7"/>
      <c r="U76" s="7"/>
      <c r="V76" s="7"/>
      <c r="W76" s="7"/>
    </row>
    <row r="77" spans="1:23" ht="14.4" customHeight="1" x14ac:dyDescent="0.3">
      <c r="A77" s="139"/>
      <c r="B77" s="140"/>
      <c r="C77" s="53">
        <v>44</v>
      </c>
      <c r="D77" s="464">
        <v>102</v>
      </c>
      <c r="E77" s="53"/>
      <c r="F77" s="46"/>
      <c r="G77" s="46"/>
      <c r="H77" s="46"/>
      <c r="I77" s="46"/>
      <c r="J77" s="46"/>
      <c r="K77" s="42">
        <f t="shared" ref="K77:K83" si="18">J77+I77+H77+G77+F77+E77</f>
        <v>0</v>
      </c>
      <c r="L77" s="43">
        <f t="shared" ref="L77:L83" si="19">K77*D77</f>
        <v>0</v>
      </c>
      <c r="M77" s="303"/>
      <c r="N77" s="299"/>
      <c r="O77" s="7"/>
      <c r="P77" s="495"/>
      <c r="Q77" s="464"/>
      <c r="R77" s="7"/>
      <c r="S77" s="7"/>
      <c r="T77" s="7"/>
      <c r="U77" s="7"/>
      <c r="V77" s="7"/>
      <c r="W77" s="7"/>
    </row>
    <row r="78" spans="1:23" ht="14.4" customHeight="1" x14ac:dyDescent="0.3">
      <c r="A78" s="139"/>
      <c r="B78" s="140"/>
      <c r="C78" s="53">
        <v>46</v>
      </c>
      <c r="D78" s="464">
        <v>102</v>
      </c>
      <c r="E78" s="53"/>
      <c r="F78" s="46"/>
      <c r="G78" s="46"/>
      <c r="H78" s="46"/>
      <c r="I78" s="46"/>
      <c r="J78" s="46"/>
      <c r="K78" s="42">
        <f t="shared" si="18"/>
        <v>0</v>
      </c>
      <c r="L78" s="43">
        <f t="shared" si="19"/>
        <v>0</v>
      </c>
      <c r="M78" s="43"/>
      <c r="N78" s="299"/>
      <c r="O78" s="7"/>
      <c r="P78" s="495"/>
      <c r="Q78" s="464"/>
      <c r="R78" s="7"/>
      <c r="S78" s="7"/>
      <c r="T78" s="7"/>
      <c r="U78" s="7"/>
      <c r="V78" s="7"/>
      <c r="W78" s="7"/>
    </row>
    <row r="79" spans="1:23" ht="14.4" customHeight="1" x14ac:dyDescent="0.3">
      <c r="A79" s="139"/>
      <c r="B79" s="140"/>
      <c r="C79" s="53">
        <v>48</v>
      </c>
      <c r="D79" s="464">
        <v>102</v>
      </c>
      <c r="E79" s="53"/>
      <c r="F79" s="46"/>
      <c r="G79" s="46"/>
      <c r="H79" s="46"/>
      <c r="I79" s="46"/>
      <c r="J79" s="46"/>
      <c r="K79" s="42">
        <f t="shared" si="18"/>
        <v>0</v>
      </c>
      <c r="L79" s="43">
        <f t="shared" si="19"/>
        <v>0</v>
      </c>
      <c r="M79" s="43"/>
      <c r="N79" s="299"/>
      <c r="O79" s="7"/>
      <c r="P79" s="495"/>
      <c r="Q79" s="464"/>
      <c r="R79" s="7"/>
      <c r="S79" s="7"/>
      <c r="T79" s="7"/>
      <c r="U79" s="7"/>
      <c r="V79" s="7"/>
      <c r="W79" s="7"/>
    </row>
    <row r="80" spans="1:23" ht="14.4" customHeight="1" x14ac:dyDescent="0.3">
      <c r="A80" s="139"/>
      <c r="B80" s="140"/>
      <c r="C80" s="53">
        <v>50</v>
      </c>
      <c r="D80" s="464">
        <v>102</v>
      </c>
      <c r="E80" s="53"/>
      <c r="F80" s="46"/>
      <c r="G80" s="46"/>
      <c r="H80" s="46"/>
      <c r="I80" s="46"/>
      <c r="J80" s="46"/>
      <c r="K80" s="42">
        <f t="shared" si="18"/>
        <v>0</v>
      </c>
      <c r="L80" s="43">
        <f t="shared" si="19"/>
        <v>0</v>
      </c>
      <c r="M80" s="43"/>
      <c r="N80" s="299"/>
      <c r="O80" s="7"/>
      <c r="P80" s="495"/>
      <c r="Q80" s="464"/>
      <c r="R80" s="7"/>
      <c r="S80" s="7"/>
      <c r="T80" s="7"/>
      <c r="U80" s="7"/>
      <c r="V80" s="7"/>
      <c r="W80" s="7"/>
    </row>
    <row r="81" spans="1:23" ht="14.4" customHeight="1" x14ac:dyDescent="0.3">
      <c r="A81" s="139"/>
      <c r="B81" s="140"/>
      <c r="C81" s="53">
        <v>52</v>
      </c>
      <c r="D81" s="464">
        <v>115</v>
      </c>
      <c r="E81" s="53"/>
      <c r="F81" s="46"/>
      <c r="G81" s="46"/>
      <c r="H81" s="46"/>
      <c r="I81" s="46"/>
      <c r="J81" s="46"/>
      <c r="K81" s="42">
        <f t="shared" si="18"/>
        <v>0</v>
      </c>
      <c r="L81" s="43">
        <f t="shared" si="19"/>
        <v>0</v>
      </c>
      <c r="M81" s="43"/>
      <c r="N81" s="299"/>
      <c r="O81" s="7"/>
      <c r="P81" s="495"/>
      <c r="Q81" s="464"/>
      <c r="R81" s="7"/>
      <c r="S81" s="7"/>
      <c r="T81" s="7"/>
      <c r="U81" s="7"/>
      <c r="V81" s="7"/>
      <c r="W81" s="7"/>
    </row>
    <row r="82" spans="1:23" ht="14.4" customHeight="1" x14ac:dyDescent="0.3">
      <c r="A82" s="139"/>
      <c r="B82" s="140"/>
      <c r="C82" s="53">
        <v>54</v>
      </c>
      <c r="D82" s="464">
        <v>115</v>
      </c>
      <c r="E82" s="53"/>
      <c r="F82" s="46"/>
      <c r="G82" s="46"/>
      <c r="H82" s="46"/>
      <c r="I82" s="46"/>
      <c r="J82" s="46"/>
      <c r="K82" s="42">
        <f t="shared" si="18"/>
        <v>0</v>
      </c>
      <c r="L82" s="43">
        <f t="shared" si="19"/>
        <v>0</v>
      </c>
      <c r="M82" s="43"/>
      <c r="N82" s="299"/>
      <c r="O82" s="7"/>
      <c r="P82" s="495"/>
      <c r="Q82" s="464"/>
      <c r="R82" s="7"/>
      <c r="S82" s="7"/>
      <c r="T82" s="7"/>
      <c r="U82" s="7"/>
      <c r="V82" s="7"/>
      <c r="W82" s="7"/>
    </row>
    <row r="83" spans="1:23" ht="14.4" customHeight="1" x14ac:dyDescent="0.3">
      <c r="A83" s="139"/>
      <c r="B83" s="140"/>
      <c r="C83" s="53">
        <v>56</v>
      </c>
      <c r="D83" s="464">
        <v>115</v>
      </c>
      <c r="E83" s="53"/>
      <c r="F83" s="46"/>
      <c r="G83" s="46"/>
      <c r="H83" s="46"/>
      <c r="I83" s="46"/>
      <c r="J83" s="46"/>
      <c r="K83" s="42">
        <f t="shared" si="18"/>
        <v>0</v>
      </c>
      <c r="L83" s="43">
        <f t="shared" si="19"/>
        <v>0</v>
      </c>
      <c r="M83" s="43"/>
      <c r="N83" s="299"/>
      <c r="O83" s="7"/>
      <c r="P83" s="495"/>
      <c r="Q83" s="464"/>
      <c r="R83" s="7"/>
      <c r="S83" s="7"/>
      <c r="T83" s="7"/>
      <c r="U83" s="7"/>
      <c r="V83" s="7"/>
      <c r="W83" s="7"/>
    </row>
    <row r="84" spans="1:23" ht="14.4" customHeight="1" thickBot="1" x14ac:dyDescent="0.35">
      <c r="A84" s="304"/>
      <c r="B84" s="208"/>
      <c r="C84" s="136">
        <v>60</v>
      </c>
      <c r="D84" s="501">
        <v>130</v>
      </c>
      <c r="E84" s="136"/>
      <c r="F84" s="69"/>
      <c r="G84" s="69"/>
      <c r="H84" s="69"/>
      <c r="I84" s="69"/>
      <c r="J84" s="69"/>
      <c r="K84" s="110">
        <f t="shared" ref="K84" si="20">J84+I84+H84+G84+F84+E84</f>
        <v>0</v>
      </c>
      <c r="L84" s="111">
        <f t="shared" ref="L84" si="21">K84*D84</f>
        <v>0</v>
      </c>
      <c r="M84" s="72"/>
      <c r="N84" s="299"/>
      <c r="O84" s="7"/>
      <c r="P84" s="495"/>
      <c r="Q84" s="464"/>
      <c r="R84" s="7"/>
      <c r="S84" s="7"/>
      <c r="T84" s="7"/>
      <c r="U84" s="7"/>
      <c r="V84" s="7"/>
      <c r="W84" s="7"/>
    </row>
    <row r="85" spans="1:23" ht="14.4" customHeight="1" x14ac:dyDescent="0.3">
      <c r="A85" s="139" t="s">
        <v>460</v>
      </c>
      <c r="B85" s="212" t="s">
        <v>38</v>
      </c>
      <c r="C85" s="53"/>
      <c r="D85" s="464">
        <v>0</v>
      </c>
      <c r="E85" s="311" t="s">
        <v>421</v>
      </c>
      <c r="F85" s="499"/>
      <c r="G85" s="499"/>
      <c r="H85" s="499"/>
      <c r="I85" s="499"/>
      <c r="J85" s="499"/>
      <c r="K85" s="88">
        <f>K86+K87+K88+K89+K90+K91+K92</f>
        <v>0</v>
      </c>
      <c r="L85" s="43"/>
      <c r="M85" s="43"/>
      <c r="N85" s="299"/>
      <c r="O85" s="7"/>
      <c r="P85" s="495"/>
      <c r="Q85" s="464"/>
      <c r="R85" s="7"/>
      <c r="S85" s="7"/>
      <c r="T85" s="7"/>
      <c r="U85" s="7"/>
      <c r="V85" s="7"/>
      <c r="W85" s="7"/>
    </row>
    <row r="86" spans="1:23" ht="14.4" customHeight="1" x14ac:dyDescent="0.3">
      <c r="A86" s="139"/>
      <c r="B86" s="140"/>
      <c r="C86" s="40">
        <v>44</v>
      </c>
      <c r="D86" s="464">
        <v>125</v>
      </c>
      <c r="E86" s="40"/>
      <c r="F86" s="46"/>
      <c r="G86" s="46"/>
      <c r="H86" s="46"/>
      <c r="I86" s="46"/>
      <c r="J86" s="46"/>
      <c r="K86" s="42">
        <f t="shared" ref="K86:K91" si="22">J86+I86+H86+G86+F86+E86</f>
        <v>0</v>
      </c>
      <c r="L86" s="43">
        <f t="shared" ref="L86:L91" si="23">K86*D86</f>
        <v>0</v>
      </c>
      <c r="M86" s="303"/>
      <c r="N86" s="299"/>
      <c r="O86" s="7"/>
      <c r="P86" s="495"/>
      <c r="Q86" s="464"/>
      <c r="R86" s="7"/>
      <c r="S86" s="7"/>
      <c r="T86" s="7"/>
      <c r="U86" s="7"/>
      <c r="V86" s="7"/>
      <c r="W86" s="7"/>
    </row>
    <row r="87" spans="1:23" ht="14.4" customHeight="1" x14ac:dyDescent="0.3">
      <c r="A87" s="139"/>
      <c r="B87" s="140"/>
      <c r="C87" s="40">
        <v>46</v>
      </c>
      <c r="D87" s="464">
        <v>125</v>
      </c>
      <c r="E87" s="40"/>
      <c r="F87" s="46"/>
      <c r="G87" s="46"/>
      <c r="H87" s="46"/>
      <c r="I87" s="46"/>
      <c r="J87" s="46"/>
      <c r="K87" s="42">
        <f t="shared" si="22"/>
        <v>0</v>
      </c>
      <c r="L87" s="43">
        <f t="shared" si="23"/>
        <v>0</v>
      </c>
      <c r="M87" s="303"/>
      <c r="N87" s="299"/>
      <c r="O87" s="7"/>
      <c r="P87" s="495"/>
      <c r="Q87" s="464"/>
      <c r="R87" s="7"/>
      <c r="S87" s="7"/>
      <c r="T87" s="7"/>
      <c r="U87" s="7"/>
      <c r="V87" s="7"/>
      <c r="W87" s="7"/>
    </row>
    <row r="88" spans="1:23" ht="14.4" customHeight="1" x14ac:dyDescent="0.3">
      <c r="A88" s="139"/>
      <c r="B88" s="140"/>
      <c r="C88" s="40">
        <v>48</v>
      </c>
      <c r="D88" s="464">
        <v>125</v>
      </c>
      <c r="E88" s="40"/>
      <c r="F88" s="46"/>
      <c r="G88" s="46"/>
      <c r="H88" s="46"/>
      <c r="I88" s="46"/>
      <c r="J88" s="46"/>
      <c r="K88" s="42">
        <f t="shared" si="22"/>
        <v>0</v>
      </c>
      <c r="L88" s="43">
        <f t="shared" si="23"/>
        <v>0</v>
      </c>
      <c r="M88" s="303"/>
      <c r="N88" s="299"/>
      <c r="O88" s="7"/>
      <c r="P88" s="495"/>
      <c r="Q88" s="464"/>
      <c r="R88" s="7"/>
      <c r="S88" s="7"/>
      <c r="T88" s="7"/>
      <c r="U88" s="7"/>
      <c r="V88" s="7"/>
      <c r="W88" s="7"/>
    </row>
    <row r="89" spans="1:23" ht="14.4" customHeight="1" x14ac:dyDescent="0.3">
      <c r="A89" s="139"/>
      <c r="B89" s="140"/>
      <c r="C89" s="40">
        <v>50</v>
      </c>
      <c r="D89" s="464">
        <v>125</v>
      </c>
      <c r="E89" s="40"/>
      <c r="F89" s="46"/>
      <c r="G89" s="46"/>
      <c r="H89" s="46"/>
      <c r="I89" s="46"/>
      <c r="J89" s="46"/>
      <c r="K89" s="42">
        <f t="shared" si="22"/>
        <v>0</v>
      </c>
      <c r="L89" s="43">
        <f t="shared" si="23"/>
        <v>0</v>
      </c>
      <c r="M89" s="303"/>
      <c r="N89" s="299"/>
      <c r="O89" s="7"/>
      <c r="P89" s="495"/>
      <c r="Q89" s="464"/>
      <c r="R89" s="7"/>
      <c r="S89" s="7"/>
      <c r="T89" s="7"/>
      <c r="U89" s="7"/>
      <c r="V89" s="7"/>
      <c r="W89" s="7"/>
    </row>
    <row r="90" spans="1:23" ht="14.4" customHeight="1" x14ac:dyDescent="0.3">
      <c r="A90" s="139"/>
      <c r="B90" s="140"/>
      <c r="C90" s="40">
        <v>52</v>
      </c>
      <c r="D90" s="464">
        <v>146</v>
      </c>
      <c r="E90" s="40"/>
      <c r="F90" s="46"/>
      <c r="G90" s="46"/>
      <c r="H90" s="46"/>
      <c r="I90" s="46"/>
      <c r="J90" s="46"/>
      <c r="K90" s="42">
        <f t="shared" si="22"/>
        <v>0</v>
      </c>
      <c r="L90" s="43">
        <f t="shared" si="23"/>
        <v>0</v>
      </c>
      <c r="M90" s="303"/>
      <c r="N90" s="299"/>
      <c r="O90" s="7"/>
      <c r="P90" s="495"/>
      <c r="Q90" s="464"/>
      <c r="R90" s="7"/>
      <c r="S90" s="7"/>
      <c r="T90" s="7"/>
      <c r="U90" s="7"/>
      <c r="V90" s="7"/>
      <c r="W90" s="7"/>
    </row>
    <row r="91" spans="1:23" ht="14.4" customHeight="1" x14ac:dyDescent="0.3">
      <c r="A91" s="139"/>
      <c r="B91" s="140"/>
      <c r="C91" s="40">
        <v>54</v>
      </c>
      <c r="D91" s="464">
        <v>146</v>
      </c>
      <c r="E91" s="40"/>
      <c r="F91" s="46"/>
      <c r="G91" s="46"/>
      <c r="H91" s="46"/>
      <c r="I91" s="46"/>
      <c r="J91" s="46"/>
      <c r="K91" s="42">
        <f t="shared" si="22"/>
        <v>0</v>
      </c>
      <c r="L91" s="43">
        <f t="shared" si="23"/>
        <v>0</v>
      </c>
      <c r="M91" s="303"/>
      <c r="N91" s="299"/>
      <c r="O91" s="7"/>
      <c r="P91" s="495"/>
      <c r="Q91" s="464"/>
      <c r="R91" s="7"/>
      <c r="S91" s="7"/>
      <c r="T91" s="7"/>
      <c r="U91" s="7"/>
      <c r="V91" s="7"/>
      <c r="W91" s="7"/>
    </row>
    <row r="92" spans="1:23" ht="14.4" customHeight="1" thickBot="1" x14ac:dyDescent="0.35">
      <c r="A92" s="139"/>
      <c r="B92" s="140"/>
      <c r="C92" s="40">
        <v>56</v>
      </c>
      <c r="D92" s="464">
        <v>166</v>
      </c>
      <c r="E92" s="40"/>
      <c r="F92" s="46"/>
      <c r="G92" s="46"/>
      <c r="H92" s="46"/>
      <c r="I92" s="46"/>
      <c r="J92" s="46"/>
      <c r="K92" s="42">
        <f t="shared" ref="K92" si="24">J92+I92+H92+G92+F92+E92</f>
        <v>0</v>
      </c>
      <c r="L92" s="43">
        <f t="shared" ref="L92" si="25">K92*D92</f>
        <v>0</v>
      </c>
      <c r="M92" s="303"/>
      <c r="N92" s="299"/>
      <c r="O92" s="7"/>
      <c r="P92" s="495"/>
      <c r="Q92" s="464"/>
      <c r="R92" s="7"/>
      <c r="S92" s="7"/>
      <c r="T92" s="7"/>
      <c r="U92" s="7"/>
      <c r="V92" s="7"/>
      <c r="W92" s="7"/>
    </row>
    <row r="93" spans="1:23" ht="14.4" customHeight="1" x14ac:dyDescent="0.3">
      <c r="A93" s="137" t="s">
        <v>462</v>
      </c>
      <c r="B93" s="225" t="s">
        <v>38</v>
      </c>
      <c r="C93" s="27"/>
      <c r="D93" s="464">
        <v>0</v>
      </c>
      <c r="E93" s="271" t="s">
        <v>15</v>
      </c>
      <c r="F93" s="271" t="s">
        <v>140</v>
      </c>
      <c r="G93" s="271" t="s">
        <v>141</v>
      </c>
      <c r="H93" s="302"/>
      <c r="I93" s="302"/>
      <c r="J93" s="302"/>
      <c r="K93" s="35">
        <f>K94+K95+K96+K97+K98+K99+K100</f>
        <v>0</v>
      </c>
      <c r="L93" s="37"/>
      <c r="M93" s="37"/>
      <c r="N93" s="299"/>
      <c r="O93" s="7"/>
      <c r="P93" s="495"/>
      <c r="Q93" s="464"/>
      <c r="R93" s="7"/>
      <c r="S93" s="7"/>
      <c r="T93" s="7"/>
      <c r="U93" s="7"/>
      <c r="V93" s="7"/>
      <c r="W93" s="7"/>
    </row>
    <row r="94" spans="1:23" ht="14.4" customHeight="1" x14ac:dyDescent="0.3">
      <c r="A94" s="139"/>
      <c r="B94" s="140"/>
      <c r="C94" s="40">
        <v>44</v>
      </c>
      <c r="D94" s="464">
        <v>72</v>
      </c>
      <c r="E94" s="40"/>
      <c r="F94" s="326"/>
      <c r="G94" s="326"/>
      <c r="H94" s="46"/>
      <c r="I94" s="46"/>
      <c r="J94" s="46"/>
      <c r="K94" s="42">
        <f t="shared" ref="K94:K100" si="26">J94+I94+H94+G94+F94+E94</f>
        <v>0</v>
      </c>
      <c r="L94" s="43">
        <f t="shared" ref="L94:L100" si="27">K94*D94</f>
        <v>0</v>
      </c>
      <c r="M94" s="43"/>
      <c r="N94" s="299"/>
      <c r="O94" s="7"/>
      <c r="P94" s="495"/>
      <c r="Q94" s="464"/>
      <c r="R94" s="7"/>
      <c r="S94" s="7"/>
      <c r="T94" s="7"/>
      <c r="U94" s="7"/>
      <c r="V94" s="7"/>
      <c r="W94" s="7"/>
    </row>
    <row r="95" spans="1:23" ht="14.4" customHeight="1" x14ac:dyDescent="0.3">
      <c r="A95" s="139"/>
      <c r="B95" s="140"/>
      <c r="C95" s="40">
        <v>46</v>
      </c>
      <c r="D95" s="464">
        <v>72</v>
      </c>
      <c r="E95" s="40"/>
      <c r="F95" s="326"/>
      <c r="G95" s="326"/>
      <c r="H95" s="46"/>
      <c r="I95" s="46"/>
      <c r="J95" s="46"/>
      <c r="K95" s="42">
        <f t="shared" si="26"/>
        <v>0</v>
      </c>
      <c r="L95" s="43">
        <f t="shared" si="27"/>
        <v>0</v>
      </c>
      <c r="M95" s="43"/>
      <c r="N95" s="299"/>
      <c r="O95" s="7"/>
      <c r="P95" s="495"/>
      <c r="Q95" s="464"/>
      <c r="R95" s="7"/>
      <c r="S95" s="7"/>
      <c r="T95" s="7"/>
      <c r="U95" s="7"/>
      <c r="V95" s="7"/>
      <c r="W95" s="7"/>
    </row>
    <row r="96" spans="1:23" ht="14.4" customHeight="1" x14ac:dyDescent="0.3">
      <c r="A96" s="139"/>
      <c r="B96" s="140"/>
      <c r="C96" s="40">
        <v>48</v>
      </c>
      <c r="D96" s="464">
        <v>72</v>
      </c>
      <c r="E96" s="40"/>
      <c r="F96" s="326"/>
      <c r="G96" s="326"/>
      <c r="H96" s="46"/>
      <c r="I96" s="46"/>
      <c r="J96" s="46"/>
      <c r="K96" s="42">
        <f t="shared" si="26"/>
        <v>0</v>
      </c>
      <c r="L96" s="43">
        <f t="shared" si="27"/>
        <v>0</v>
      </c>
      <c r="M96" s="43"/>
      <c r="N96" s="299"/>
      <c r="O96" s="7"/>
      <c r="P96" s="495"/>
      <c r="Q96" s="464"/>
      <c r="R96" s="7"/>
      <c r="S96" s="7"/>
      <c r="T96" s="7"/>
      <c r="U96" s="7"/>
      <c r="V96" s="7"/>
      <c r="W96" s="7"/>
    </row>
    <row r="97" spans="1:23" ht="14.4" customHeight="1" x14ac:dyDescent="0.3">
      <c r="A97" s="139"/>
      <c r="B97" s="140"/>
      <c r="C97" s="40">
        <v>50</v>
      </c>
      <c r="D97" s="464">
        <v>72</v>
      </c>
      <c r="E97" s="40"/>
      <c r="F97" s="326"/>
      <c r="G97" s="326"/>
      <c r="H97" s="46"/>
      <c r="I97" s="46"/>
      <c r="J97" s="46"/>
      <c r="K97" s="42">
        <f t="shared" si="26"/>
        <v>0</v>
      </c>
      <c r="L97" s="43">
        <f t="shared" si="27"/>
        <v>0</v>
      </c>
      <c r="M97" s="43"/>
      <c r="N97" s="299"/>
      <c r="O97" s="7"/>
      <c r="P97" s="495"/>
      <c r="Q97" s="464"/>
      <c r="R97" s="7"/>
      <c r="S97" s="7"/>
      <c r="T97" s="7"/>
      <c r="U97" s="7"/>
      <c r="V97" s="7"/>
      <c r="W97" s="7"/>
    </row>
    <row r="98" spans="1:23" ht="14.4" customHeight="1" x14ac:dyDescent="0.3">
      <c r="A98" s="139"/>
      <c r="B98" s="140"/>
      <c r="C98" s="40">
        <v>52</v>
      </c>
      <c r="D98" s="464">
        <v>86</v>
      </c>
      <c r="E98" s="40"/>
      <c r="F98" s="326"/>
      <c r="G98" s="326"/>
      <c r="H98" s="46"/>
      <c r="I98" s="46"/>
      <c r="J98" s="46"/>
      <c r="K98" s="42">
        <f t="shared" si="26"/>
        <v>0</v>
      </c>
      <c r="L98" s="43">
        <f t="shared" si="27"/>
        <v>0</v>
      </c>
      <c r="M98" s="43"/>
      <c r="N98" s="299"/>
      <c r="O98" s="7"/>
      <c r="P98" s="495"/>
      <c r="Q98" s="464"/>
      <c r="R98" s="7"/>
      <c r="S98" s="7"/>
      <c r="T98" s="7"/>
      <c r="U98" s="7"/>
      <c r="V98" s="7"/>
      <c r="W98" s="7"/>
    </row>
    <row r="99" spans="1:23" ht="14.4" customHeight="1" x14ac:dyDescent="0.3">
      <c r="A99" s="139"/>
      <c r="B99" s="140"/>
      <c r="C99" s="40">
        <v>54</v>
      </c>
      <c r="D99" s="464">
        <v>86</v>
      </c>
      <c r="E99" s="40"/>
      <c r="F99" s="326"/>
      <c r="G99" s="326"/>
      <c r="H99" s="46"/>
      <c r="I99" s="46"/>
      <c r="J99" s="46"/>
      <c r="K99" s="42">
        <f t="shared" si="26"/>
        <v>0</v>
      </c>
      <c r="L99" s="43">
        <f t="shared" si="27"/>
        <v>0</v>
      </c>
      <c r="M99" s="43"/>
      <c r="N99" s="299"/>
      <c r="O99" s="7"/>
      <c r="P99" s="495"/>
      <c r="Q99" s="464"/>
      <c r="R99" s="7"/>
      <c r="S99" s="7"/>
      <c r="T99" s="7"/>
      <c r="U99" s="7"/>
      <c r="V99" s="7"/>
      <c r="W99" s="7"/>
    </row>
    <row r="100" spans="1:23" ht="14.4" customHeight="1" thickBot="1" x14ac:dyDescent="0.35">
      <c r="A100" s="139"/>
      <c r="B100" s="140"/>
      <c r="C100" s="40">
        <v>56</v>
      </c>
      <c r="D100" s="464">
        <v>99</v>
      </c>
      <c r="E100" s="40"/>
      <c r="F100" s="326"/>
      <c r="G100" s="326"/>
      <c r="H100" s="46"/>
      <c r="I100" s="46"/>
      <c r="J100" s="46"/>
      <c r="K100" s="42">
        <f t="shared" si="26"/>
        <v>0</v>
      </c>
      <c r="L100" s="43">
        <f t="shared" si="27"/>
        <v>0</v>
      </c>
      <c r="M100" s="43"/>
      <c r="N100" s="299"/>
      <c r="O100" s="7"/>
      <c r="P100" s="495"/>
      <c r="Q100" s="464"/>
      <c r="R100" s="7"/>
      <c r="S100" s="7"/>
      <c r="T100" s="7"/>
      <c r="U100" s="7"/>
      <c r="V100" s="7"/>
      <c r="W100" s="7"/>
    </row>
    <row r="101" spans="1:23" ht="14.4" customHeight="1" x14ac:dyDescent="0.3">
      <c r="A101" s="221" t="s">
        <v>464</v>
      </c>
      <c r="B101" s="138" t="s">
        <v>14</v>
      </c>
      <c r="C101" s="27"/>
      <c r="D101" s="500">
        <v>0</v>
      </c>
      <c r="E101" s="271" t="s">
        <v>15</v>
      </c>
      <c r="F101" s="271" t="s">
        <v>127</v>
      </c>
      <c r="G101" s="271" t="s">
        <v>123</v>
      </c>
      <c r="H101" s="271" t="s">
        <v>120</v>
      </c>
      <c r="I101" s="75"/>
      <c r="J101" s="75"/>
      <c r="K101" s="35" t="e">
        <f>K102+K103+K104+K105+K106+#REF!</f>
        <v>#REF!</v>
      </c>
      <c r="L101" s="37"/>
      <c r="M101" s="37"/>
      <c r="N101" s="299"/>
      <c r="O101" s="7"/>
      <c r="P101" s="495"/>
      <c r="Q101" s="464"/>
      <c r="R101" s="7"/>
      <c r="S101" s="7"/>
      <c r="T101" s="7"/>
      <c r="U101" s="7"/>
      <c r="V101" s="7"/>
      <c r="W101" s="7"/>
    </row>
    <row r="102" spans="1:23" ht="14.4" customHeight="1" x14ac:dyDescent="0.3">
      <c r="A102" s="139"/>
      <c r="B102" s="140"/>
      <c r="C102" s="53">
        <v>46</v>
      </c>
      <c r="D102" s="464">
        <v>460</v>
      </c>
      <c r="E102" s="343"/>
      <c r="F102" s="326"/>
      <c r="G102" s="326"/>
      <c r="H102" s="326"/>
      <c r="I102" s="46"/>
      <c r="J102" s="46"/>
      <c r="K102" s="42">
        <f>J102+I102+H102+G102+F102+E102</f>
        <v>0</v>
      </c>
      <c r="L102" s="43">
        <f>K102*D102</f>
        <v>0</v>
      </c>
      <c r="M102" s="43"/>
      <c r="N102" s="299"/>
      <c r="O102" s="7"/>
      <c r="P102" s="495"/>
      <c r="Q102" s="464"/>
      <c r="R102" s="7"/>
      <c r="S102" s="7"/>
      <c r="T102" s="7"/>
      <c r="U102" s="7"/>
      <c r="V102" s="7"/>
      <c r="W102" s="7"/>
    </row>
    <row r="103" spans="1:23" ht="14.4" customHeight="1" x14ac:dyDescent="0.3">
      <c r="A103" s="139"/>
      <c r="B103" s="140"/>
      <c r="C103" s="53">
        <v>48</v>
      </c>
      <c r="D103" s="464">
        <v>515</v>
      </c>
      <c r="E103" s="343"/>
      <c r="F103" s="326"/>
      <c r="G103" s="326"/>
      <c r="H103" s="326"/>
      <c r="I103" s="46"/>
      <c r="J103" s="46"/>
      <c r="K103" s="42">
        <f>J103+I103+H103+G103+F103+E103</f>
        <v>0</v>
      </c>
      <c r="L103" s="43">
        <f>K103*D103</f>
        <v>0</v>
      </c>
      <c r="M103" s="43"/>
      <c r="N103" s="299"/>
      <c r="O103" s="7"/>
      <c r="P103" s="495"/>
      <c r="Q103" s="464"/>
      <c r="R103" s="7"/>
      <c r="S103" s="7"/>
      <c r="T103" s="7"/>
      <c r="U103" s="7"/>
      <c r="V103" s="7"/>
      <c r="W103" s="7"/>
    </row>
    <row r="104" spans="1:23" ht="14.4" customHeight="1" x14ac:dyDescent="0.3">
      <c r="A104" s="139"/>
      <c r="B104" s="140"/>
      <c r="C104" s="53">
        <v>50</v>
      </c>
      <c r="D104" s="464">
        <v>515</v>
      </c>
      <c r="E104" s="343"/>
      <c r="F104" s="326"/>
      <c r="G104" s="326"/>
      <c r="H104" s="326"/>
      <c r="I104" s="46"/>
      <c r="J104" s="46"/>
      <c r="K104" s="42">
        <f>J104+I104+H104+G104+F104+E104</f>
        <v>0</v>
      </c>
      <c r="L104" s="43">
        <f>K104*D104</f>
        <v>0</v>
      </c>
      <c r="M104" s="43"/>
      <c r="N104" s="299"/>
      <c r="O104" s="7"/>
      <c r="P104" s="495"/>
      <c r="Q104" s="464"/>
      <c r="R104" s="7"/>
      <c r="S104" s="7"/>
      <c r="T104" s="7"/>
      <c r="U104" s="7"/>
      <c r="V104" s="7"/>
      <c r="W104" s="7"/>
    </row>
    <row r="105" spans="1:23" ht="14.4" customHeight="1" x14ac:dyDescent="0.3">
      <c r="A105" s="139"/>
      <c r="B105" s="140"/>
      <c r="C105" s="53">
        <v>52</v>
      </c>
      <c r="D105" s="464">
        <v>545</v>
      </c>
      <c r="E105" s="343"/>
      <c r="F105" s="326"/>
      <c r="G105" s="326"/>
      <c r="H105" s="326"/>
      <c r="I105" s="46"/>
      <c r="J105" s="46"/>
      <c r="K105" s="42">
        <f>J105+I105+H105+G105+F105+E105</f>
        <v>0</v>
      </c>
      <c r="L105" s="43">
        <f>K105*D105</f>
        <v>0</v>
      </c>
      <c r="M105" s="43"/>
      <c r="N105" s="299"/>
      <c r="O105" s="7"/>
      <c r="P105" s="495"/>
      <c r="Q105" s="464"/>
      <c r="R105" s="7"/>
      <c r="S105" s="7"/>
      <c r="T105" s="7"/>
      <c r="U105" s="7"/>
      <c r="V105" s="7"/>
      <c r="W105" s="7"/>
    </row>
    <row r="106" spans="1:23" ht="14.4" customHeight="1" thickBot="1" x14ac:dyDescent="0.35">
      <c r="A106" s="139"/>
      <c r="B106" s="140"/>
      <c r="C106" s="53">
        <v>54</v>
      </c>
      <c r="D106" s="464">
        <v>545</v>
      </c>
      <c r="E106" s="343"/>
      <c r="F106" s="326"/>
      <c r="G106" s="326"/>
      <c r="H106" s="326"/>
      <c r="I106" s="46"/>
      <c r="J106" s="46"/>
      <c r="K106" s="42">
        <f>J106+I106+H106+G106+F106+E106</f>
        <v>0</v>
      </c>
      <c r="L106" s="43">
        <f>K106*D106</f>
        <v>0</v>
      </c>
      <c r="M106" s="43"/>
      <c r="N106" s="299"/>
      <c r="O106" s="7"/>
      <c r="P106" s="495"/>
      <c r="Q106" s="464"/>
      <c r="R106" s="7"/>
      <c r="S106" s="7"/>
      <c r="T106" s="7"/>
      <c r="U106" s="7"/>
      <c r="V106" s="7"/>
      <c r="W106" s="7"/>
    </row>
    <row r="107" spans="1:23" ht="14.4" customHeight="1" x14ac:dyDescent="0.3">
      <c r="A107" s="502" t="s">
        <v>465</v>
      </c>
      <c r="B107" s="138" t="s">
        <v>463</v>
      </c>
      <c r="C107" s="27"/>
      <c r="D107" s="500">
        <v>0</v>
      </c>
      <c r="E107" s="271" t="s">
        <v>127</v>
      </c>
      <c r="F107" s="75"/>
      <c r="G107" s="75"/>
      <c r="H107" s="75"/>
      <c r="I107" s="75"/>
      <c r="J107" s="75"/>
      <c r="K107" s="35" t="e">
        <f>K108+K109+K110+K111+K112+#REF!</f>
        <v>#REF!</v>
      </c>
      <c r="L107" s="37"/>
      <c r="M107" s="37"/>
      <c r="N107" s="299"/>
      <c r="O107" s="7"/>
      <c r="P107" s="495"/>
      <c r="Q107" s="464"/>
      <c r="R107" s="7"/>
      <c r="S107" s="7"/>
      <c r="T107" s="7"/>
      <c r="U107" s="7"/>
      <c r="V107" s="7"/>
      <c r="W107" s="7"/>
    </row>
    <row r="108" spans="1:23" ht="14.4" customHeight="1" x14ac:dyDescent="0.3">
      <c r="A108" s="139"/>
      <c r="B108" s="140"/>
      <c r="C108" s="53">
        <v>46</v>
      </c>
      <c r="D108" s="464">
        <v>720</v>
      </c>
      <c r="E108" s="343"/>
      <c r="F108" s="46"/>
      <c r="G108" s="46"/>
      <c r="H108" s="46"/>
      <c r="I108" s="46"/>
      <c r="J108" s="46"/>
      <c r="K108" s="42">
        <f>J108+I108+H108+G108+F108+E108</f>
        <v>0</v>
      </c>
      <c r="L108" s="43">
        <f>K108*D108</f>
        <v>0</v>
      </c>
      <c r="M108" s="43"/>
      <c r="N108" s="299"/>
      <c r="O108" s="7"/>
      <c r="P108" s="495"/>
      <c r="Q108" s="464"/>
      <c r="R108" s="7"/>
      <c r="S108" s="7"/>
      <c r="T108" s="7"/>
      <c r="U108" s="7"/>
      <c r="V108" s="7"/>
      <c r="W108" s="7"/>
    </row>
    <row r="109" spans="1:23" ht="14.4" customHeight="1" x14ac:dyDescent="0.3">
      <c r="A109" s="139"/>
      <c r="B109" s="140"/>
      <c r="C109" s="53">
        <v>48</v>
      </c>
      <c r="D109" s="464">
        <v>770</v>
      </c>
      <c r="E109" s="343"/>
      <c r="F109" s="46"/>
      <c r="G109" s="46"/>
      <c r="H109" s="46"/>
      <c r="I109" s="46"/>
      <c r="J109" s="46"/>
      <c r="K109" s="42">
        <f>J109+I109+H109+G109+F109+E109</f>
        <v>0</v>
      </c>
      <c r="L109" s="43">
        <f>K109*D109</f>
        <v>0</v>
      </c>
      <c r="M109" s="43"/>
      <c r="N109" s="299"/>
      <c r="O109" s="7"/>
      <c r="P109" s="495"/>
      <c r="Q109" s="464"/>
      <c r="R109" s="7"/>
      <c r="S109" s="7"/>
      <c r="T109" s="7"/>
      <c r="U109" s="7"/>
      <c r="V109" s="7"/>
      <c r="W109" s="7"/>
    </row>
    <row r="110" spans="1:23" ht="14.4" customHeight="1" x14ac:dyDescent="0.3">
      <c r="A110" s="139"/>
      <c r="B110" s="140"/>
      <c r="C110" s="53">
        <v>50</v>
      </c>
      <c r="D110" s="464">
        <v>770</v>
      </c>
      <c r="E110" s="343"/>
      <c r="F110" s="46"/>
      <c r="G110" s="46"/>
      <c r="H110" s="46"/>
      <c r="I110" s="46"/>
      <c r="J110" s="46"/>
      <c r="K110" s="42">
        <f>J110+I110+H110+G110+F110+E110</f>
        <v>0</v>
      </c>
      <c r="L110" s="43">
        <f>K110*D110</f>
        <v>0</v>
      </c>
      <c r="M110" s="43"/>
      <c r="N110" s="299"/>
      <c r="O110" s="7"/>
      <c r="P110" s="495"/>
      <c r="Q110" s="464"/>
      <c r="R110" s="7"/>
      <c r="S110" s="7"/>
      <c r="T110" s="7"/>
      <c r="U110" s="7"/>
      <c r="V110" s="7"/>
      <c r="W110" s="7"/>
    </row>
    <row r="111" spans="1:23" ht="14.4" customHeight="1" x14ac:dyDescent="0.3">
      <c r="A111" s="139"/>
      <c r="B111" s="140"/>
      <c r="C111" s="53">
        <v>52</v>
      </c>
      <c r="D111" s="464">
        <v>820</v>
      </c>
      <c r="E111" s="343"/>
      <c r="F111" s="46"/>
      <c r="G111" s="46"/>
      <c r="H111" s="46"/>
      <c r="I111" s="46"/>
      <c r="J111" s="46"/>
      <c r="K111" s="42">
        <f>J111+I111+H111+G111+F111+E111</f>
        <v>0</v>
      </c>
      <c r="L111" s="43">
        <f>K111*D111</f>
        <v>0</v>
      </c>
      <c r="M111" s="43"/>
      <c r="N111" s="299"/>
      <c r="O111" s="7"/>
      <c r="P111" s="495"/>
      <c r="Q111" s="464"/>
      <c r="R111" s="7"/>
      <c r="S111" s="7"/>
      <c r="T111" s="7"/>
      <c r="U111" s="7"/>
      <c r="V111" s="7"/>
      <c r="W111" s="7"/>
    </row>
    <row r="112" spans="1:23" ht="14.4" customHeight="1" x14ac:dyDescent="0.3">
      <c r="A112" s="139"/>
      <c r="B112" s="140"/>
      <c r="C112" s="53">
        <v>54</v>
      </c>
      <c r="D112" s="464">
        <v>820</v>
      </c>
      <c r="E112" s="326"/>
      <c r="F112" s="46"/>
      <c r="G112" s="46"/>
      <c r="H112" s="46"/>
      <c r="I112" s="46"/>
      <c r="J112" s="46"/>
      <c r="K112" s="42">
        <f>J112+I112+H112+G112+F112+E112</f>
        <v>0</v>
      </c>
      <c r="L112" s="43">
        <f>K112*D112</f>
        <v>0</v>
      </c>
      <c r="M112" s="43"/>
      <c r="N112" s="299"/>
      <c r="O112" s="7"/>
      <c r="P112" s="495"/>
      <c r="Q112" s="464"/>
      <c r="R112" s="7"/>
      <c r="S112" s="7"/>
      <c r="T112" s="7"/>
      <c r="U112" s="7"/>
      <c r="V112" s="7"/>
      <c r="W112" s="7"/>
    </row>
    <row r="113" spans="1:23" ht="14.4" customHeight="1" x14ac:dyDescent="0.3">
      <c r="A113" s="139"/>
      <c r="B113" s="140"/>
      <c r="C113" s="53">
        <v>50</v>
      </c>
      <c r="D113" s="464">
        <v>480</v>
      </c>
      <c r="E113" s="343"/>
      <c r="F113" s="46"/>
      <c r="G113" s="46"/>
      <c r="H113" s="46"/>
      <c r="I113" s="46"/>
      <c r="J113" s="46"/>
      <c r="K113" s="42">
        <f t="shared" ref="K113:K115" si="28">J113+I113+H113+G113+F113+E113</f>
        <v>0</v>
      </c>
      <c r="L113" s="43">
        <f t="shared" ref="L113:L115" si="29">K113*D113</f>
        <v>0</v>
      </c>
      <c r="M113" s="43"/>
      <c r="N113" s="299"/>
      <c r="O113" s="7"/>
      <c r="P113" s="495"/>
      <c r="Q113" s="464"/>
      <c r="R113" s="7"/>
      <c r="S113" s="7"/>
      <c r="T113" s="7"/>
      <c r="U113" s="7"/>
      <c r="V113" s="7"/>
      <c r="W113" s="7"/>
    </row>
    <row r="114" spans="1:23" ht="14.4" customHeight="1" x14ac:dyDescent="0.3">
      <c r="A114" s="139"/>
      <c r="B114" s="140"/>
      <c r="C114" s="53">
        <v>52</v>
      </c>
      <c r="D114" s="464">
        <v>530</v>
      </c>
      <c r="E114" s="343"/>
      <c r="F114" s="46"/>
      <c r="G114" s="46"/>
      <c r="H114" s="46"/>
      <c r="I114" s="46"/>
      <c r="J114" s="46"/>
      <c r="K114" s="42">
        <f t="shared" si="28"/>
        <v>0</v>
      </c>
      <c r="L114" s="43">
        <f t="shared" si="29"/>
        <v>0</v>
      </c>
      <c r="M114" s="43"/>
      <c r="N114" s="299"/>
      <c r="O114" s="7"/>
      <c r="P114" s="495"/>
      <c r="Q114" s="464"/>
      <c r="R114" s="7"/>
      <c r="S114" s="7"/>
      <c r="T114" s="7"/>
      <c r="U114" s="7"/>
      <c r="V114" s="7"/>
      <c r="W114" s="7"/>
    </row>
    <row r="115" spans="1:23" ht="14.4" customHeight="1" thickBot="1" x14ac:dyDescent="0.35">
      <c r="A115" s="139"/>
      <c r="B115" s="140"/>
      <c r="C115" s="53">
        <v>54</v>
      </c>
      <c r="D115" s="464">
        <v>530</v>
      </c>
      <c r="E115" s="326"/>
      <c r="F115" s="46"/>
      <c r="G115" s="46"/>
      <c r="H115" s="46"/>
      <c r="I115" s="46"/>
      <c r="J115" s="46"/>
      <c r="K115" s="42">
        <f t="shared" si="28"/>
        <v>0</v>
      </c>
      <c r="L115" s="43">
        <f t="shared" si="29"/>
        <v>0</v>
      </c>
      <c r="M115" s="43"/>
      <c r="N115" s="299"/>
      <c r="O115" s="7"/>
      <c r="P115" s="495"/>
      <c r="Q115" s="464"/>
      <c r="R115" s="7"/>
      <c r="S115" s="7"/>
      <c r="T115" s="7"/>
      <c r="U115" s="7"/>
      <c r="V115" s="7"/>
      <c r="W115" s="7"/>
    </row>
    <row r="116" spans="1:23" ht="14.4" customHeight="1" x14ac:dyDescent="0.3">
      <c r="A116" s="137" t="s">
        <v>174</v>
      </c>
      <c r="B116" s="138" t="s">
        <v>14</v>
      </c>
      <c r="C116" s="27"/>
      <c r="D116" s="464">
        <v>0</v>
      </c>
      <c r="E116" s="305" t="s">
        <v>15</v>
      </c>
      <c r="F116" s="264" t="s">
        <v>110</v>
      </c>
      <c r="G116" s="305" t="s">
        <v>123</v>
      </c>
      <c r="H116" s="264" t="s">
        <v>126</v>
      </c>
      <c r="I116" s="264" t="s">
        <v>127</v>
      </c>
      <c r="J116" s="75"/>
      <c r="K116" s="35">
        <f>K117+K118+K119+K120+K121+K122</f>
        <v>0</v>
      </c>
      <c r="L116" s="37"/>
      <c r="M116" s="37"/>
      <c r="N116" s="299"/>
      <c r="O116" s="7"/>
      <c r="P116" s="495"/>
      <c r="Q116" s="464"/>
      <c r="R116" s="7"/>
      <c r="S116" s="7"/>
      <c r="T116" s="7"/>
      <c r="U116" s="7"/>
      <c r="V116" s="7"/>
      <c r="W116" s="7"/>
    </row>
    <row r="117" spans="1:23" ht="14.4" customHeight="1" x14ac:dyDescent="0.3">
      <c r="A117" s="139"/>
      <c r="B117" s="140"/>
      <c r="C117" s="53">
        <v>44</v>
      </c>
      <c r="D117" s="464">
        <v>460</v>
      </c>
      <c r="E117" s="343"/>
      <c r="F117" s="326"/>
      <c r="G117" s="326"/>
      <c r="H117" s="326"/>
      <c r="I117" s="326"/>
      <c r="J117" s="46"/>
      <c r="K117" s="42">
        <f t="shared" ref="K117:K122" si="30">J117+I117+H117+G117+F117+E117</f>
        <v>0</v>
      </c>
      <c r="L117" s="43">
        <f t="shared" ref="L117:L122" si="31">K117*D117</f>
        <v>0</v>
      </c>
      <c r="M117" s="43"/>
      <c r="N117" s="299"/>
      <c r="O117" s="7"/>
      <c r="P117" s="495"/>
      <c r="Q117" s="464"/>
      <c r="R117" s="7"/>
      <c r="S117" s="7"/>
      <c r="T117" s="7"/>
      <c r="U117" s="7"/>
      <c r="V117" s="7"/>
      <c r="W117" s="7"/>
    </row>
    <row r="118" spans="1:23" ht="14.4" customHeight="1" x14ac:dyDescent="0.3">
      <c r="A118" s="139"/>
      <c r="B118" s="140"/>
      <c r="C118" s="53">
        <v>46</v>
      </c>
      <c r="D118" s="464">
        <v>460</v>
      </c>
      <c r="E118" s="343"/>
      <c r="F118" s="326"/>
      <c r="G118" s="326"/>
      <c r="H118" s="326"/>
      <c r="I118" s="326"/>
      <c r="J118" s="46"/>
      <c r="K118" s="42">
        <f t="shared" si="30"/>
        <v>0</v>
      </c>
      <c r="L118" s="43">
        <f t="shared" si="31"/>
        <v>0</v>
      </c>
      <c r="M118" s="43"/>
      <c r="N118" s="299"/>
      <c r="O118" s="7"/>
      <c r="P118" s="495"/>
      <c r="Q118" s="464"/>
      <c r="R118" s="7"/>
      <c r="S118" s="7"/>
      <c r="T118" s="7"/>
      <c r="U118" s="7"/>
      <c r="V118" s="7"/>
      <c r="W118" s="7"/>
    </row>
    <row r="119" spans="1:23" ht="14.4" customHeight="1" x14ac:dyDescent="0.3">
      <c r="A119" s="139"/>
      <c r="B119" s="140"/>
      <c r="C119" s="53">
        <v>48</v>
      </c>
      <c r="D119" s="464">
        <v>515</v>
      </c>
      <c r="E119" s="343"/>
      <c r="F119" s="326"/>
      <c r="G119" s="326"/>
      <c r="H119" s="326"/>
      <c r="I119" s="326"/>
      <c r="J119" s="46"/>
      <c r="K119" s="42">
        <f t="shared" si="30"/>
        <v>0</v>
      </c>
      <c r="L119" s="43">
        <f t="shared" si="31"/>
        <v>0</v>
      </c>
      <c r="M119" s="43"/>
      <c r="N119" s="299"/>
      <c r="O119" s="7"/>
      <c r="P119" s="495"/>
      <c r="Q119" s="464"/>
      <c r="R119" s="7"/>
      <c r="S119" s="7"/>
      <c r="T119" s="7"/>
      <c r="U119" s="7"/>
      <c r="V119" s="7"/>
      <c r="W119" s="7"/>
    </row>
    <row r="120" spans="1:23" ht="14.4" customHeight="1" x14ac:dyDescent="0.3">
      <c r="A120" s="139"/>
      <c r="B120" s="140"/>
      <c r="C120" s="53">
        <v>50</v>
      </c>
      <c r="D120" s="464">
        <v>515</v>
      </c>
      <c r="E120" s="343"/>
      <c r="F120" s="326"/>
      <c r="G120" s="326"/>
      <c r="H120" s="326"/>
      <c r="I120" s="326"/>
      <c r="J120" s="46"/>
      <c r="K120" s="42">
        <f t="shared" si="30"/>
        <v>0</v>
      </c>
      <c r="L120" s="43">
        <f t="shared" si="31"/>
        <v>0</v>
      </c>
      <c r="M120" s="43"/>
      <c r="N120" s="299"/>
      <c r="O120" s="7"/>
      <c r="P120" s="495"/>
      <c r="Q120" s="464"/>
      <c r="R120" s="7"/>
      <c r="S120" s="7"/>
      <c r="T120" s="7"/>
      <c r="U120" s="7"/>
      <c r="V120" s="7"/>
      <c r="W120" s="7"/>
    </row>
    <row r="121" spans="1:23" ht="14.4" customHeight="1" x14ac:dyDescent="0.3">
      <c r="A121" s="139"/>
      <c r="B121" s="140"/>
      <c r="C121" s="53">
        <v>52</v>
      </c>
      <c r="D121" s="464">
        <v>545</v>
      </c>
      <c r="E121" s="343"/>
      <c r="F121" s="326"/>
      <c r="G121" s="326"/>
      <c r="H121" s="326"/>
      <c r="I121" s="326"/>
      <c r="J121" s="46"/>
      <c r="K121" s="42">
        <f t="shared" si="30"/>
        <v>0</v>
      </c>
      <c r="L121" s="43">
        <f t="shared" si="31"/>
        <v>0</v>
      </c>
      <c r="M121" s="43"/>
      <c r="N121" s="299"/>
      <c r="O121" s="7"/>
      <c r="P121" s="495"/>
      <c r="Q121" s="464"/>
      <c r="R121" s="7"/>
      <c r="S121" s="7"/>
      <c r="T121" s="7"/>
      <c r="U121" s="7"/>
      <c r="V121" s="7"/>
      <c r="W121" s="7"/>
    </row>
    <row r="122" spans="1:23" ht="14.4" customHeight="1" thickBot="1" x14ac:dyDescent="0.35">
      <c r="A122" s="216" t="s">
        <v>350</v>
      </c>
      <c r="B122" s="140" t="s">
        <v>351</v>
      </c>
      <c r="C122" s="53">
        <v>54</v>
      </c>
      <c r="D122" s="464">
        <v>545</v>
      </c>
      <c r="E122" s="343"/>
      <c r="F122" s="326"/>
      <c r="G122" s="326"/>
      <c r="H122" s="326"/>
      <c r="I122" s="326"/>
      <c r="J122" s="46"/>
      <c r="K122" s="42">
        <f t="shared" si="30"/>
        <v>0</v>
      </c>
      <c r="L122" s="49">
        <f t="shared" si="31"/>
        <v>0</v>
      </c>
      <c r="M122" s="49"/>
      <c r="N122" s="299"/>
      <c r="O122" s="7"/>
      <c r="P122" s="495"/>
      <c r="Q122" s="464"/>
      <c r="R122" s="7"/>
      <c r="S122" s="7"/>
      <c r="T122" s="7"/>
      <c r="U122" s="7"/>
      <c r="V122" s="7"/>
      <c r="W122" s="7"/>
    </row>
    <row r="123" spans="1:23" ht="14.4" customHeight="1" x14ac:dyDescent="0.3">
      <c r="A123" s="231" t="s">
        <v>477</v>
      </c>
      <c r="B123" s="138" t="s">
        <v>38</v>
      </c>
      <c r="C123" s="27"/>
      <c r="D123" s="464">
        <v>0</v>
      </c>
      <c r="E123" s="305" t="s">
        <v>15</v>
      </c>
      <c r="F123" s="75"/>
      <c r="G123" s="75"/>
      <c r="H123" s="75"/>
      <c r="I123" s="75"/>
      <c r="J123" s="75"/>
      <c r="K123" s="35">
        <f>K124+K125+K126+K127+K128+K129</f>
        <v>0</v>
      </c>
      <c r="L123" s="37"/>
      <c r="M123" s="37"/>
      <c r="N123" s="299"/>
      <c r="O123" s="7"/>
      <c r="P123" s="495"/>
      <c r="Q123" s="464"/>
      <c r="R123" s="7"/>
      <c r="S123" s="7"/>
      <c r="T123" s="7"/>
      <c r="U123" s="7"/>
      <c r="V123" s="7"/>
      <c r="W123" s="7"/>
    </row>
    <row r="124" spans="1:23" ht="14.4" customHeight="1" x14ac:dyDescent="0.3">
      <c r="A124" s="139"/>
      <c r="B124" s="140"/>
      <c r="C124" s="53">
        <v>44</v>
      </c>
      <c r="D124" s="464">
        <v>475</v>
      </c>
      <c r="E124" s="343"/>
      <c r="F124" s="46"/>
      <c r="G124" s="46"/>
      <c r="H124" s="46"/>
      <c r="I124" s="46"/>
      <c r="J124" s="46"/>
      <c r="K124" s="42">
        <f t="shared" ref="K124:K129" si="32">J124+I124+H124+G124+F124+E124</f>
        <v>0</v>
      </c>
      <c r="L124" s="43">
        <f t="shared" ref="L124:L129" si="33">K124*D124</f>
        <v>0</v>
      </c>
      <c r="M124" s="43"/>
      <c r="N124" s="299"/>
      <c r="O124" s="7"/>
      <c r="P124" s="495"/>
      <c r="Q124" s="464"/>
      <c r="R124" s="7"/>
      <c r="S124" s="7"/>
      <c r="T124" s="7"/>
      <c r="U124" s="7"/>
      <c r="V124" s="7"/>
      <c r="W124" s="7"/>
    </row>
    <row r="125" spans="1:23" ht="14.4" customHeight="1" x14ac:dyDescent="0.3">
      <c r="A125" s="139"/>
      <c r="B125" s="140"/>
      <c r="C125" s="53">
        <v>46</v>
      </c>
      <c r="D125" s="464">
        <v>475</v>
      </c>
      <c r="E125" s="343"/>
      <c r="F125" s="46"/>
      <c r="G125" s="46"/>
      <c r="H125" s="46"/>
      <c r="I125" s="46"/>
      <c r="J125" s="46"/>
      <c r="K125" s="42">
        <f t="shared" si="32"/>
        <v>0</v>
      </c>
      <c r="L125" s="43">
        <f t="shared" si="33"/>
        <v>0</v>
      </c>
      <c r="M125" s="43"/>
      <c r="N125" s="299"/>
      <c r="O125" s="7"/>
      <c r="P125" s="495"/>
      <c r="Q125" s="464"/>
      <c r="R125" s="7"/>
      <c r="S125" s="7"/>
      <c r="T125" s="7"/>
      <c r="U125" s="7"/>
      <c r="V125" s="7"/>
      <c r="W125" s="7"/>
    </row>
    <row r="126" spans="1:23" ht="14.4" customHeight="1" x14ac:dyDescent="0.3">
      <c r="A126" s="139"/>
      <c r="B126" s="140"/>
      <c r="C126" s="53">
        <v>48</v>
      </c>
      <c r="D126" s="464">
        <v>520</v>
      </c>
      <c r="E126" s="343"/>
      <c r="F126" s="46"/>
      <c r="G126" s="46"/>
      <c r="H126" s="46"/>
      <c r="I126" s="46"/>
      <c r="J126" s="46"/>
      <c r="K126" s="42">
        <f t="shared" si="32"/>
        <v>0</v>
      </c>
      <c r="L126" s="43">
        <f t="shared" si="33"/>
        <v>0</v>
      </c>
      <c r="M126" s="43"/>
      <c r="N126" s="299"/>
      <c r="O126" s="7"/>
      <c r="P126" s="495"/>
      <c r="Q126" s="464"/>
      <c r="R126" s="7"/>
      <c r="S126" s="7"/>
      <c r="T126" s="7"/>
      <c r="U126" s="7"/>
      <c r="V126" s="7"/>
      <c r="W126" s="7"/>
    </row>
    <row r="127" spans="1:23" ht="14.4" customHeight="1" x14ac:dyDescent="0.3">
      <c r="A127" s="139"/>
      <c r="B127" s="140"/>
      <c r="C127" s="53">
        <v>50</v>
      </c>
      <c r="D127" s="464">
        <v>520</v>
      </c>
      <c r="E127" s="343"/>
      <c r="F127" s="46"/>
      <c r="G127" s="46"/>
      <c r="H127" s="46"/>
      <c r="I127" s="46"/>
      <c r="J127" s="46"/>
      <c r="K127" s="42">
        <f t="shared" si="32"/>
        <v>0</v>
      </c>
      <c r="L127" s="43">
        <f t="shared" si="33"/>
        <v>0</v>
      </c>
      <c r="M127" s="43"/>
      <c r="N127" s="299"/>
      <c r="O127" s="7"/>
      <c r="P127" s="495"/>
      <c r="Q127" s="464"/>
      <c r="R127" s="7"/>
      <c r="S127" s="7"/>
      <c r="T127" s="7"/>
      <c r="U127" s="7"/>
      <c r="V127" s="7"/>
      <c r="W127" s="7"/>
    </row>
    <row r="128" spans="1:23" ht="14.4" customHeight="1" x14ac:dyDescent="0.3">
      <c r="A128" s="139"/>
      <c r="B128" s="140"/>
      <c r="C128" s="53">
        <v>52</v>
      </c>
      <c r="D128" s="464">
        <v>550</v>
      </c>
      <c r="E128" s="343"/>
      <c r="F128" s="46"/>
      <c r="G128" s="46"/>
      <c r="H128" s="46"/>
      <c r="I128" s="46"/>
      <c r="J128" s="46"/>
      <c r="K128" s="42">
        <f t="shared" si="32"/>
        <v>0</v>
      </c>
      <c r="L128" s="43">
        <f t="shared" si="33"/>
        <v>0</v>
      </c>
      <c r="M128" s="43"/>
      <c r="N128" s="299"/>
      <c r="O128" s="7"/>
      <c r="P128" s="495"/>
      <c r="Q128" s="464"/>
      <c r="R128" s="7"/>
      <c r="S128" s="7"/>
      <c r="T128" s="7"/>
      <c r="U128" s="7"/>
      <c r="V128" s="7"/>
      <c r="W128" s="7"/>
    </row>
    <row r="129" spans="1:23" ht="14.4" customHeight="1" thickBot="1" x14ac:dyDescent="0.35">
      <c r="A129" s="216"/>
      <c r="B129" s="140"/>
      <c r="C129" s="53">
        <v>54</v>
      </c>
      <c r="D129" s="464">
        <v>550</v>
      </c>
      <c r="E129" s="343"/>
      <c r="F129" s="46"/>
      <c r="G129" s="46"/>
      <c r="H129" s="46"/>
      <c r="I129" s="46"/>
      <c r="J129" s="46"/>
      <c r="K129" s="42">
        <f t="shared" si="32"/>
        <v>0</v>
      </c>
      <c r="L129" s="49">
        <f t="shared" si="33"/>
        <v>0</v>
      </c>
      <c r="M129" s="49"/>
      <c r="N129" s="299"/>
      <c r="O129" s="7"/>
      <c r="P129" s="495"/>
      <c r="Q129" s="464"/>
      <c r="R129" s="7"/>
      <c r="S129" s="7"/>
      <c r="T129" s="7"/>
      <c r="U129" s="7"/>
      <c r="V129" s="7"/>
      <c r="W129" s="7"/>
    </row>
    <row r="130" spans="1:23" ht="14.4" customHeight="1" x14ac:dyDescent="0.3">
      <c r="A130" s="231" t="s">
        <v>479</v>
      </c>
      <c r="B130" s="138" t="s">
        <v>38</v>
      </c>
      <c r="C130" s="27"/>
      <c r="D130" s="500">
        <v>0</v>
      </c>
      <c r="E130" s="271" t="s">
        <v>15</v>
      </c>
      <c r="F130" s="75"/>
      <c r="G130" s="75"/>
      <c r="H130" s="75"/>
      <c r="I130" s="75"/>
      <c r="J130" s="75"/>
      <c r="K130" s="35">
        <f>K131+K132+K133+K134+K135+K136</f>
        <v>0</v>
      </c>
      <c r="L130" s="37"/>
      <c r="M130" s="37"/>
      <c r="N130" s="299"/>
      <c r="O130" s="7"/>
      <c r="P130" s="495"/>
      <c r="Q130" s="464"/>
      <c r="R130" s="7"/>
      <c r="S130" s="7"/>
      <c r="T130" s="7"/>
      <c r="U130" s="7"/>
      <c r="V130" s="7"/>
      <c r="W130" s="7"/>
    </row>
    <row r="131" spans="1:23" ht="14.4" customHeight="1" x14ac:dyDescent="0.3">
      <c r="A131" s="139"/>
      <c r="B131" s="140"/>
      <c r="C131" s="53">
        <v>44</v>
      </c>
      <c r="D131" s="464">
        <v>450</v>
      </c>
      <c r="E131" s="343"/>
      <c r="F131" s="46"/>
      <c r="G131" s="46"/>
      <c r="H131" s="46"/>
      <c r="I131" s="46"/>
      <c r="J131" s="46"/>
      <c r="K131" s="42">
        <f t="shared" ref="K131:K136" si="34">J131+I131+H131+G131+F131+E131</f>
        <v>0</v>
      </c>
      <c r="L131" s="43">
        <f t="shared" ref="L131:L136" si="35">K131*D131</f>
        <v>0</v>
      </c>
      <c r="M131" s="43"/>
      <c r="N131" s="299"/>
      <c r="O131" s="7"/>
      <c r="P131" s="495"/>
      <c r="Q131" s="464"/>
      <c r="R131" s="7"/>
      <c r="S131" s="7"/>
      <c r="T131" s="7"/>
      <c r="U131" s="7"/>
      <c r="V131" s="7"/>
      <c r="W131" s="7"/>
    </row>
    <row r="132" spans="1:23" ht="14.4" customHeight="1" x14ac:dyDescent="0.3">
      <c r="A132" s="139"/>
      <c r="B132" s="140"/>
      <c r="C132" s="53">
        <v>46</v>
      </c>
      <c r="D132" s="464">
        <v>450</v>
      </c>
      <c r="E132" s="343"/>
      <c r="F132" s="46"/>
      <c r="G132" s="46"/>
      <c r="H132" s="46"/>
      <c r="I132" s="46"/>
      <c r="J132" s="46"/>
      <c r="K132" s="42">
        <f t="shared" si="34"/>
        <v>0</v>
      </c>
      <c r="L132" s="43">
        <f t="shared" si="35"/>
        <v>0</v>
      </c>
      <c r="M132" s="43"/>
      <c r="N132" s="299"/>
      <c r="O132" s="7"/>
      <c r="P132" s="495"/>
      <c r="Q132" s="464"/>
      <c r="R132" s="7"/>
      <c r="S132" s="7"/>
      <c r="T132" s="7"/>
      <c r="U132" s="7"/>
      <c r="V132" s="7"/>
      <c r="W132" s="7"/>
    </row>
    <row r="133" spans="1:23" ht="14.4" customHeight="1" x14ac:dyDescent="0.3">
      <c r="A133" s="139"/>
      <c r="B133" s="140"/>
      <c r="C133" s="53">
        <v>48</v>
      </c>
      <c r="D133" s="464">
        <v>490</v>
      </c>
      <c r="E133" s="343"/>
      <c r="F133" s="46"/>
      <c r="G133" s="46"/>
      <c r="H133" s="46"/>
      <c r="I133" s="46"/>
      <c r="J133" s="46"/>
      <c r="K133" s="42">
        <f t="shared" si="34"/>
        <v>0</v>
      </c>
      <c r="L133" s="43">
        <f t="shared" si="35"/>
        <v>0</v>
      </c>
      <c r="M133" s="43"/>
      <c r="N133" s="299"/>
      <c r="O133" s="7"/>
      <c r="P133" s="495"/>
      <c r="Q133" s="464"/>
      <c r="R133" s="7"/>
      <c r="S133" s="7"/>
      <c r="T133" s="7"/>
      <c r="U133" s="7"/>
      <c r="V133" s="7"/>
      <c r="W133" s="7"/>
    </row>
    <row r="134" spans="1:23" ht="14.4" customHeight="1" x14ac:dyDescent="0.3">
      <c r="A134" s="139"/>
      <c r="B134" s="140"/>
      <c r="C134" s="53">
        <v>50</v>
      </c>
      <c r="D134" s="464">
        <v>490</v>
      </c>
      <c r="E134" s="343"/>
      <c r="F134" s="46"/>
      <c r="G134" s="46"/>
      <c r="H134" s="46"/>
      <c r="I134" s="46"/>
      <c r="J134" s="46"/>
      <c r="K134" s="42">
        <f t="shared" si="34"/>
        <v>0</v>
      </c>
      <c r="L134" s="43">
        <f t="shared" si="35"/>
        <v>0</v>
      </c>
      <c r="M134" s="43"/>
      <c r="N134" s="299"/>
      <c r="O134" s="7"/>
      <c r="P134" s="495"/>
      <c r="Q134" s="464"/>
      <c r="R134" s="7"/>
      <c r="S134" s="7"/>
      <c r="T134" s="7"/>
      <c r="U134" s="7"/>
      <c r="V134" s="7"/>
      <c r="W134" s="7"/>
    </row>
    <row r="135" spans="1:23" ht="14.4" customHeight="1" x14ac:dyDescent="0.3">
      <c r="A135" s="139"/>
      <c r="B135" s="140"/>
      <c r="C135" s="53">
        <v>52</v>
      </c>
      <c r="D135" s="464">
        <v>520</v>
      </c>
      <c r="E135" s="343"/>
      <c r="F135" s="46"/>
      <c r="G135" s="46"/>
      <c r="H135" s="46"/>
      <c r="I135" s="46"/>
      <c r="J135" s="46"/>
      <c r="K135" s="42">
        <f t="shared" si="34"/>
        <v>0</v>
      </c>
      <c r="L135" s="43">
        <f t="shared" si="35"/>
        <v>0</v>
      </c>
      <c r="M135" s="43"/>
      <c r="N135" s="299"/>
      <c r="O135" s="7"/>
      <c r="P135" s="495"/>
      <c r="Q135" s="464"/>
      <c r="R135" s="7"/>
      <c r="S135" s="7"/>
      <c r="T135" s="7"/>
      <c r="U135" s="7"/>
      <c r="V135" s="7"/>
      <c r="W135" s="7"/>
    </row>
    <row r="136" spans="1:23" ht="14.4" customHeight="1" thickBot="1" x14ac:dyDescent="0.35">
      <c r="A136" s="304"/>
      <c r="B136" s="208"/>
      <c r="C136" s="136">
        <v>54</v>
      </c>
      <c r="D136" s="501">
        <v>520</v>
      </c>
      <c r="E136" s="347"/>
      <c r="F136" s="69"/>
      <c r="G136" s="69"/>
      <c r="H136" s="69"/>
      <c r="I136" s="69"/>
      <c r="J136" s="69"/>
      <c r="K136" s="110">
        <f t="shared" si="34"/>
        <v>0</v>
      </c>
      <c r="L136" s="72">
        <f t="shared" si="35"/>
        <v>0</v>
      </c>
      <c r="M136" s="72"/>
      <c r="N136" s="299"/>
      <c r="O136" s="7"/>
      <c r="P136" s="495"/>
      <c r="Q136" s="464"/>
      <c r="R136" s="7"/>
      <c r="S136" s="7"/>
      <c r="T136" s="7"/>
      <c r="U136" s="7"/>
      <c r="V136" s="7"/>
      <c r="W136" s="7"/>
    </row>
    <row r="137" spans="1:23" ht="14.4" customHeight="1" x14ac:dyDescent="0.3">
      <c r="A137" s="232" t="s">
        <v>478</v>
      </c>
      <c r="B137" s="212" t="s">
        <v>38</v>
      </c>
      <c r="C137" s="53"/>
      <c r="D137" s="464">
        <v>0</v>
      </c>
      <c r="E137" s="311" t="s">
        <v>15</v>
      </c>
      <c r="F137" s="46"/>
      <c r="G137" s="46"/>
      <c r="H137" s="46"/>
      <c r="I137" s="46"/>
      <c r="J137" s="46"/>
      <c r="K137" s="88">
        <f>K138+K139+K140+K141+K142+K143</f>
        <v>0</v>
      </c>
      <c r="L137" s="43"/>
      <c r="M137" s="43"/>
      <c r="N137" s="299"/>
      <c r="O137" s="7"/>
      <c r="P137" s="495"/>
      <c r="Q137" s="464"/>
      <c r="R137" s="7"/>
      <c r="S137" s="7"/>
      <c r="T137" s="7"/>
      <c r="U137" s="7"/>
      <c r="V137" s="7"/>
      <c r="W137" s="7"/>
    </row>
    <row r="138" spans="1:23" ht="14.4" customHeight="1" x14ac:dyDescent="0.3">
      <c r="A138" s="139"/>
      <c r="B138" s="140"/>
      <c r="C138" s="53">
        <v>44</v>
      </c>
      <c r="D138" s="464">
        <v>380</v>
      </c>
      <c r="E138" s="343"/>
      <c r="F138" s="46"/>
      <c r="G138" s="46"/>
      <c r="H138" s="46"/>
      <c r="I138" s="46"/>
      <c r="J138" s="46"/>
      <c r="K138" s="42">
        <f t="shared" ref="K138:K143" si="36">J138+I138+H138+G138+F138+E138</f>
        <v>0</v>
      </c>
      <c r="L138" s="43">
        <f t="shared" ref="L138:L143" si="37">K138*D138</f>
        <v>0</v>
      </c>
      <c r="M138" s="43"/>
      <c r="N138" s="299"/>
      <c r="O138" s="7"/>
      <c r="P138" s="495"/>
      <c r="Q138" s="464"/>
      <c r="R138" s="7"/>
      <c r="S138" s="7"/>
      <c r="T138" s="7"/>
      <c r="U138" s="7"/>
      <c r="V138" s="7"/>
      <c r="W138" s="7"/>
    </row>
    <row r="139" spans="1:23" ht="14.4" customHeight="1" x14ac:dyDescent="0.3">
      <c r="A139" s="139"/>
      <c r="B139" s="140"/>
      <c r="C139" s="53">
        <v>46</v>
      </c>
      <c r="D139" s="464">
        <v>380</v>
      </c>
      <c r="E139" s="343"/>
      <c r="F139" s="46"/>
      <c r="G139" s="46"/>
      <c r="H139" s="46"/>
      <c r="I139" s="46"/>
      <c r="J139" s="46"/>
      <c r="K139" s="42">
        <f t="shared" si="36"/>
        <v>0</v>
      </c>
      <c r="L139" s="43">
        <f t="shared" si="37"/>
        <v>0</v>
      </c>
      <c r="M139" s="43"/>
      <c r="N139" s="299"/>
      <c r="O139" s="7"/>
      <c r="P139" s="495"/>
      <c r="Q139" s="464"/>
      <c r="R139" s="7"/>
      <c r="S139" s="7"/>
      <c r="T139" s="7"/>
      <c r="U139" s="7"/>
      <c r="V139" s="7"/>
      <c r="W139" s="7"/>
    </row>
    <row r="140" spans="1:23" ht="14.4" customHeight="1" x14ac:dyDescent="0.3">
      <c r="A140" s="139"/>
      <c r="B140" s="140"/>
      <c r="C140" s="53">
        <v>48</v>
      </c>
      <c r="D140" s="464">
        <v>420</v>
      </c>
      <c r="E140" s="343"/>
      <c r="F140" s="46"/>
      <c r="G140" s="46"/>
      <c r="H140" s="46"/>
      <c r="I140" s="46"/>
      <c r="J140" s="46"/>
      <c r="K140" s="42">
        <f t="shared" si="36"/>
        <v>0</v>
      </c>
      <c r="L140" s="43">
        <f t="shared" si="37"/>
        <v>0</v>
      </c>
      <c r="M140" s="43"/>
      <c r="N140" s="299"/>
      <c r="O140" s="7"/>
      <c r="P140" s="495"/>
      <c r="Q140" s="464"/>
      <c r="R140" s="7"/>
      <c r="S140" s="7"/>
      <c r="T140" s="7"/>
      <c r="U140" s="7"/>
      <c r="V140" s="7"/>
      <c r="W140" s="7"/>
    </row>
    <row r="141" spans="1:23" ht="14.4" customHeight="1" x14ac:dyDescent="0.3">
      <c r="A141" s="139"/>
      <c r="B141" s="140"/>
      <c r="C141" s="53">
        <v>50</v>
      </c>
      <c r="D141" s="464">
        <v>420</v>
      </c>
      <c r="E141" s="343"/>
      <c r="F141" s="46"/>
      <c r="G141" s="46"/>
      <c r="H141" s="46"/>
      <c r="I141" s="46"/>
      <c r="J141" s="46"/>
      <c r="K141" s="42">
        <f t="shared" si="36"/>
        <v>0</v>
      </c>
      <c r="L141" s="43">
        <f t="shared" si="37"/>
        <v>0</v>
      </c>
      <c r="M141" s="43"/>
      <c r="N141" s="299"/>
      <c r="O141" s="7"/>
      <c r="P141" s="495"/>
      <c r="Q141" s="464"/>
      <c r="R141" s="7"/>
      <c r="S141" s="7"/>
      <c r="T141" s="7"/>
      <c r="U141" s="7"/>
      <c r="V141" s="7"/>
      <c r="W141" s="7"/>
    </row>
    <row r="142" spans="1:23" ht="14.4" customHeight="1" x14ac:dyDescent="0.3">
      <c r="A142" s="139"/>
      <c r="B142" s="140"/>
      <c r="C142" s="53">
        <v>52</v>
      </c>
      <c r="D142" s="464">
        <v>450</v>
      </c>
      <c r="E142" s="343"/>
      <c r="F142" s="46"/>
      <c r="G142" s="46"/>
      <c r="H142" s="46"/>
      <c r="I142" s="46"/>
      <c r="J142" s="46"/>
      <c r="K142" s="42">
        <f t="shared" si="36"/>
        <v>0</v>
      </c>
      <c r="L142" s="43">
        <f t="shared" si="37"/>
        <v>0</v>
      </c>
      <c r="M142" s="43"/>
      <c r="N142" s="299"/>
      <c r="O142" s="7"/>
      <c r="P142" s="495"/>
      <c r="Q142" s="464"/>
      <c r="R142" s="7"/>
      <c r="S142" s="7"/>
      <c r="T142" s="7"/>
      <c r="U142" s="7"/>
      <c r="V142" s="7"/>
      <c r="W142" s="7"/>
    </row>
    <row r="143" spans="1:23" ht="14.4" customHeight="1" thickBot="1" x14ac:dyDescent="0.35">
      <c r="A143" s="216"/>
      <c r="B143" s="140"/>
      <c r="C143" s="53">
        <v>54</v>
      </c>
      <c r="D143" s="464">
        <v>450</v>
      </c>
      <c r="E143" s="343"/>
      <c r="F143" s="69"/>
      <c r="G143" s="69"/>
      <c r="H143" s="69"/>
      <c r="I143" s="69"/>
      <c r="J143" s="46"/>
      <c r="K143" s="42">
        <f t="shared" si="36"/>
        <v>0</v>
      </c>
      <c r="L143" s="49">
        <f t="shared" si="37"/>
        <v>0</v>
      </c>
      <c r="M143" s="49"/>
      <c r="N143" s="299"/>
      <c r="O143" s="7"/>
      <c r="P143" s="495"/>
      <c r="Q143" s="464"/>
      <c r="R143" s="7"/>
      <c r="S143" s="7"/>
      <c r="T143" s="7"/>
      <c r="U143" s="7"/>
      <c r="V143" s="7"/>
      <c r="W143" s="7"/>
    </row>
    <row r="144" spans="1:23" ht="14.4" customHeight="1" x14ac:dyDescent="0.3">
      <c r="A144" s="221" t="s">
        <v>467</v>
      </c>
      <c r="B144" s="138" t="s">
        <v>14</v>
      </c>
      <c r="C144" s="27"/>
      <c r="D144" s="500"/>
      <c r="E144" s="271" t="s">
        <v>15</v>
      </c>
      <c r="F144" s="272" t="s">
        <v>127</v>
      </c>
      <c r="G144" s="272" t="s">
        <v>126</v>
      </c>
      <c r="H144" s="272" t="s">
        <v>134</v>
      </c>
      <c r="I144" s="272" t="s">
        <v>110</v>
      </c>
      <c r="J144" s="75"/>
      <c r="K144" s="35">
        <f>K145+K146+K147+K148+K149+K150</f>
        <v>0</v>
      </c>
      <c r="L144" s="37"/>
      <c r="M144" s="37"/>
      <c r="N144" s="299"/>
      <c r="O144" s="7"/>
      <c r="P144" s="495"/>
      <c r="Q144" s="464"/>
      <c r="R144" s="7"/>
      <c r="S144" s="7"/>
      <c r="T144" s="7"/>
      <c r="U144" s="7"/>
      <c r="V144" s="7"/>
      <c r="W144" s="7"/>
    </row>
    <row r="145" spans="1:23" ht="14.4" customHeight="1" x14ac:dyDescent="0.3">
      <c r="A145" s="139"/>
      <c r="B145" s="140"/>
      <c r="C145" s="53">
        <v>44</v>
      </c>
      <c r="D145" s="464">
        <v>231</v>
      </c>
      <c r="E145" s="343"/>
      <c r="F145" s="343"/>
      <c r="G145" s="343"/>
      <c r="H145" s="343"/>
      <c r="I145" s="343"/>
      <c r="J145" s="46"/>
      <c r="K145" s="42">
        <f t="shared" ref="K145:K150" si="38">J145+I145+H145+G145+F145+E145</f>
        <v>0</v>
      </c>
      <c r="L145" s="43">
        <f t="shared" ref="L145:L150" si="39">K145*D145</f>
        <v>0</v>
      </c>
      <c r="M145" s="43"/>
      <c r="N145" s="299"/>
      <c r="O145" s="7"/>
      <c r="P145" s="495"/>
      <c r="Q145" s="464"/>
      <c r="R145" s="7"/>
      <c r="S145" s="7"/>
      <c r="T145" s="7"/>
      <c r="U145" s="7"/>
      <c r="V145" s="7"/>
      <c r="W145" s="7"/>
    </row>
    <row r="146" spans="1:23" ht="14.4" customHeight="1" x14ac:dyDescent="0.3">
      <c r="A146" s="139"/>
      <c r="B146" s="140"/>
      <c r="C146" s="53">
        <v>46</v>
      </c>
      <c r="D146" s="464">
        <v>231</v>
      </c>
      <c r="E146" s="343"/>
      <c r="F146" s="343"/>
      <c r="G146" s="343"/>
      <c r="H146" s="343"/>
      <c r="I146" s="343"/>
      <c r="J146" s="46"/>
      <c r="K146" s="42">
        <f t="shared" si="38"/>
        <v>0</v>
      </c>
      <c r="L146" s="43">
        <f t="shared" si="39"/>
        <v>0</v>
      </c>
      <c r="M146" s="43"/>
      <c r="N146" s="299"/>
      <c r="O146" s="7"/>
      <c r="P146" s="495"/>
      <c r="Q146" s="464"/>
      <c r="R146" s="7"/>
      <c r="S146" s="7"/>
      <c r="T146" s="7"/>
      <c r="U146" s="7"/>
      <c r="V146" s="7"/>
      <c r="W146" s="7"/>
    </row>
    <row r="147" spans="1:23" ht="14.4" customHeight="1" x14ac:dyDescent="0.3">
      <c r="A147" s="139"/>
      <c r="B147" s="140"/>
      <c r="C147" s="53">
        <v>48</v>
      </c>
      <c r="D147" s="464">
        <v>252</v>
      </c>
      <c r="E147" s="343"/>
      <c r="F147" s="343"/>
      <c r="G147" s="343"/>
      <c r="H147" s="343"/>
      <c r="I147" s="343"/>
      <c r="J147" s="46"/>
      <c r="K147" s="42">
        <f t="shared" si="38"/>
        <v>0</v>
      </c>
      <c r="L147" s="43">
        <f t="shared" si="39"/>
        <v>0</v>
      </c>
      <c r="M147" s="43"/>
      <c r="N147" s="299"/>
      <c r="O147" s="7"/>
      <c r="P147" s="495"/>
      <c r="Q147" s="464"/>
      <c r="R147" s="7"/>
      <c r="S147" s="7"/>
      <c r="T147" s="7"/>
      <c r="U147" s="7"/>
      <c r="V147" s="7"/>
      <c r="W147" s="7"/>
    </row>
    <row r="148" spans="1:23" ht="14.4" customHeight="1" x14ac:dyDescent="0.3">
      <c r="A148" s="139"/>
      <c r="B148" s="140"/>
      <c r="C148" s="53">
        <v>50</v>
      </c>
      <c r="D148" s="464">
        <v>252</v>
      </c>
      <c r="E148" s="343"/>
      <c r="F148" s="343"/>
      <c r="G148" s="343"/>
      <c r="H148" s="343"/>
      <c r="I148" s="343"/>
      <c r="J148" s="46"/>
      <c r="K148" s="42">
        <f t="shared" si="38"/>
        <v>0</v>
      </c>
      <c r="L148" s="43">
        <f t="shared" si="39"/>
        <v>0</v>
      </c>
      <c r="M148" s="43"/>
      <c r="N148" s="299"/>
      <c r="O148" s="7"/>
      <c r="P148" s="495"/>
      <c r="Q148" s="464"/>
      <c r="R148" s="7"/>
      <c r="S148" s="7"/>
      <c r="T148" s="7"/>
      <c r="U148" s="7"/>
      <c r="V148" s="7"/>
      <c r="W148" s="7"/>
    </row>
    <row r="149" spans="1:23" ht="14.4" customHeight="1" x14ac:dyDescent="0.3">
      <c r="A149" s="139"/>
      <c r="B149" s="140"/>
      <c r="C149" s="53">
        <v>52</v>
      </c>
      <c r="D149" s="464">
        <v>271</v>
      </c>
      <c r="E149" s="343"/>
      <c r="F149" s="343"/>
      <c r="G149" s="343"/>
      <c r="H149" s="343"/>
      <c r="I149" s="343"/>
      <c r="J149" s="46"/>
      <c r="K149" s="42">
        <f t="shared" si="38"/>
        <v>0</v>
      </c>
      <c r="L149" s="43">
        <f t="shared" si="39"/>
        <v>0</v>
      </c>
      <c r="M149" s="43"/>
      <c r="N149" s="299"/>
      <c r="O149" s="7"/>
      <c r="P149" s="495"/>
      <c r="Q149" s="464"/>
      <c r="R149" s="7"/>
      <c r="S149" s="7"/>
      <c r="T149" s="7"/>
      <c r="U149" s="7"/>
      <c r="V149" s="7"/>
      <c r="W149" s="7"/>
    </row>
    <row r="150" spans="1:23" ht="14.4" customHeight="1" thickBot="1" x14ac:dyDescent="0.35">
      <c r="A150" s="216"/>
      <c r="B150" s="140"/>
      <c r="C150" s="53">
        <v>54</v>
      </c>
      <c r="D150" s="464">
        <v>271</v>
      </c>
      <c r="E150" s="343"/>
      <c r="F150" s="343"/>
      <c r="G150" s="343"/>
      <c r="H150" s="343"/>
      <c r="I150" s="343"/>
      <c r="J150" s="46"/>
      <c r="K150" s="42">
        <f t="shared" si="38"/>
        <v>0</v>
      </c>
      <c r="L150" s="49">
        <f t="shared" si="39"/>
        <v>0</v>
      </c>
      <c r="M150" s="49"/>
      <c r="N150" s="299"/>
      <c r="O150" s="7"/>
      <c r="P150" s="495"/>
      <c r="Q150" s="464"/>
      <c r="R150" s="7"/>
      <c r="S150" s="7"/>
      <c r="T150" s="7"/>
      <c r="U150" s="7"/>
      <c r="V150" s="7"/>
      <c r="W150" s="7"/>
    </row>
    <row r="151" spans="1:23" ht="14.4" customHeight="1" x14ac:dyDescent="0.3">
      <c r="A151" s="221" t="s">
        <v>468</v>
      </c>
      <c r="B151" s="138" t="s">
        <v>38</v>
      </c>
      <c r="C151" s="27"/>
      <c r="D151" s="500">
        <v>0</v>
      </c>
      <c r="E151" s="271" t="s">
        <v>15</v>
      </c>
      <c r="F151" s="272" t="s">
        <v>253</v>
      </c>
      <c r="G151" s="272" t="s">
        <v>43</v>
      </c>
      <c r="H151" s="75"/>
      <c r="I151" s="75"/>
      <c r="J151" s="75"/>
      <c r="K151" s="35">
        <f>K152+K153+K154+K155+K156+K157</f>
        <v>0</v>
      </c>
      <c r="L151" s="37"/>
      <c r="M151" s="37"/>
      <c r="N151" s="299"/>
      <c r="O151" s="7"/>
      <c r="P151" s="495"/>
      <c r="Q151" s="464"/>
      <c r="R151" s="7"/>
      <c r="S151" s="7"/>
      <c r="T151" s="7"/>
      <c r="U151" s="7"/>
      <c r="V151" s="7"/>
      <c r="W151" s="7"/>
    </row>
    <row r="152" spans="1:23" ht="14.4" customHeight="1" x14ac:dyDescent="0.3">
      <c r="A152" s="139"/>
      <c r="B152" s="140"/>
      <c r="C152" s="53">
        <v>44</v>
      </c>
      <c r="D152" s="464">
        <v>220</v>
      </c>
      <c r="E152" s="343"/>
      <c r="F152" s="343"/>
      <c r="G152" s="343"/>
      <c r="H152" s="46"/>
      <c r="I152" s="46"/>
      <c r="J152" s="46"/>
      <c r="K152" s="42">
        <f t="shared" ref="K152:K157" si="40">J152+I152+H152+G152+F152+E152</f>
        <v>0</v>
      </c>
      <c r="L152" s="43">
        <f t="shared" ref="L152:L157" si="41">K152*D152</f>
        <v>0</v>
      </c>
      <c r="M152" s="43"/>
      <c r="N152" s="299"/>
      <c r="O152" s="7"/>
      <c r="P152" s="495"/>
      <c r="Q152" s="464"/>
      <c r="R152" s="7"/>
      <c r="S152" s="7"/>
      <c r="T152" s="7"/>
      <c r="U152" s="7"/>
      <c r="V152" s="7"/>
      <c r="W152" s="7"/>
    </row>
    <row r="153" spans="1:23" ht="14.4" customHeight="1" x14ac:dyDescent="0.3">
      <c r="A153" s="139"/>
      <c r="B153" s="140"/>
      <c r="C153" s="53">
        <v>46</v>
      </c>
      <c r="D153" s="464">
        <v>220</v>
      </c>
      <c r="E153" s="343"/>
      <c r="F153" s="343"/>
      <c r="G153" s="343"/>
      <c r="H153" s="46"/>
      <c r="I153" s="46"/>
      <c r="J153" s="46"/>
      <c r="K153" s="42">
        <f t="shared" si="40"/>
        <v>0</v>
      </c>
      <c r="L153" s="43">
        <f t="shared" si="41"/>
        <v>0</v>
      </c>
      <c r="M153" s="43"/>
      <c r="N153" s="299"/>
      <c r="O153" s="7"/>
      <c r="P153" s="495"/>
      <c r="Q153" s="464"/>
      <c r="R153" s="7"/>
      <c r="S153" s="7"/>
      <c r="T153" s="7"/>
      <c r="U153" s="7"/>
      <c r="V153" s="7"/>
      <c r="W153" s="7"/>
    </row>
    <row r="154" spans="1:23" ht="14.4" customHeight="1" x14ac:dyDescent="0.3">
      <c r="A154" s="139"/>
      <c r="B154" s="140"/>
      <c r="C154" s="53">
        <v>48</v>
      </c>
      <c r="D154" s="464">
        <v>240</v>
      </c>
      <c r="E154" s="343"/>
      <c r="F154" s="343"/>
      <c r="G154" s="343"/>
      <c r="H154" s="46"/>
      <c r="I154" s="46"/>
      <c r="J154" s="46"/>
      <c r="K154" s="42">
        <f t="shared" si="40"/>
        <v>0</v>
      </c>
      <c r="L154" s="43">
        <f t="shared" si="41"/>
        <v>0</v>
      </c>
      <c r="M154" s="43"/>
      <c r="N154" s="299"/>
      <c r="O154" s="7"/>
      <c r="P154" s="495"/>
      <c r="Q154" s="464"/>
      <c r="R154" s="7"/>
      <c r="S154" s="7"/>
      <c r="T154" s="7"/>
      <c r="U154" s="7"/>
      <c r="V154" s="7"/>
      <c r="W154" s="7"/>
    </row>
    <row r="155" spans="1:23" ht="14.4" customHeight="1" x14ac:dyDescent="0.3">
      <c r="A155" s="139"/>
      <c r="B155" s="140"/>
      <c r="C155" s="53">
        <v>50</v>
      </c>
      <c r="D155" s="464">
        <v>240</v>
      </c>
      <c r="E155" s="343"/>
      <c r="F155" s="343"/>
      <c r="G155" s="343"/>
      <c r="H155" s="46"/>
      <c r="I155" s="46"/>
      <c r="J155" s="46"/>
      <c r="K155" s="42">
        <f t="shared" si="40"/>
        <v>0</v>
      </c>
      <c r="L155" s="43">
        <f t="shared" si="41"/>
        <v>0</v>
      </c>
      <c r="M155" s="43"/>
      <c r="N155" s="299"/>
      <c r="O155" s="7"/>
      <c r="P155" s="495"/>
      <c r="Q155" s="464"/>
      <c r="R155" s="7"/>
      <c r="S155" s="7"/>
      <c r="T155" s="7"/>
      <c r="U155" s="7"/>
      <c r="V155" s="7"/>
      <c r="W155" s="7"/>
    </row>
    <row r="156" spans="1:23" ht="14.4" customHeight="1" x14ac:dyDescent="0.3">
      <c r="A156" s="139"/>
      <c r="B156" s="140"/>
      <c r="C156" s="53">
        <v>52</v>
      </c>
      <c r="D156" s="464">
        <v>260</v>
      </c>
      <c r="E156" s="343"/>
      <c r="F156" s="343"/>
      <c r="G156" s="343"/>
      <c r="H156" s="46"/>
      <c r="I156" s="46"/>
      <c r="J156" s="46"/>
      <c r="K156" s="42">
        <f t="shared" si="40"/>
        <v>0</v>
      </c>
      <c r="L156" s="43">
        <f t="shared" si="41"/>
        <v>0</v>
      </c>
      <c r="M156" s="43"/>
      <c r="N156" s="299"/>
      <c r="O156" s="7"/>
      <c r="P156" s="495"/>
      <c r="Q156" s="464"/>
      <c r="R156" s="7"/>
      <c r="S156" s="7"/>
      <c r="T156" s="7"/>
      <c r="U156" s="7"/>
      <c r="V156" s="7"/>
      <c r="W156" s="7"/>
    </row>
    <row r="157" spans="1:23" ht="14.4" customHeight="1" thickBot="1" x14ac:dyDescent="0.35">
      <c r="A157" s="304"/>
      <c r="B157" s="208"/>
      <c r="C157" s="136">
        <v>54</v>
      </c>
      <c r="D157" s="501">
        <v>260</v>
      </c>
      <c r="E157" s="347"/>
      <c r="F157" s="347"/>
      <c r="G157" s="347"/>
      <c r="H157" s="69"/>
      <c r="I157" s="69"/>
      <c r="J157" s="69"/>
      <c r="K157" s="110">
        <f t="shared" si="40"/>
        <v>0</v>
      </c>
      <c r="L157" s="72">
        <f t="shared" si="41"/>
        <v>0</v>
      </c>
      <c r="M157" s="72"/>
      <c r="N157" s="299"/>
      <c r="O157" s="7"/>
      <c r="P157" s="495"/>
      <c r="Q157" s="464"/>
      <c r="R157" s="7"/>
      <c r="S157" s="7"/>
      <c r="T157" s="7"/>
      <c r="U157" s="7"/>
      <c r="V157" s="7"/>
      <c r="W157" s="7"/>
    </row>
    <row r="158" spans="1:23" ht="14.4" customHeight="1" x14ac:dyDescent="0.3">
      <c r="A158" s="445" t="s">
        <v>466</v>
      </c>
      <c r="B158" s="212" t="s">
        <v>32</v>
      </c>
      <c r="C158" s="53"/>
      <c r="D158" s="464">
        <v>0</v>
      </c>
      <c r="E158" s="311" t="s">
        <v>15</v>
      </c>
      <c r="F158" s="439" t="s">
        <v>112</v>
      </c>
      <c r="G158" s="439" t="s">
        <v>253</v>
      </c>
      <c r="H158" s="439" t="s">
        <v>43</v>
      </c>
      <c r="I158" s="46"/>
      <c r="J158" s="46"/>
      <c r="K158" s="88">
        <f>K159+K160+K161+K162+K163+K164</f>
        <v>0</v>
      </c>
      <c r="L158" s="43"/>
      <c r="M158" s="43"/>
      <c r="N158" s="299"/>
      <c r="O158" s="7"/>
      <c r="P158" s="495"/>
      <c r="Q158" s="464"/>
      <c r="R158" s="7"/>
      <c r="S158" s="7"/>
      <c r="T158" s="7"/>
      <c r="U158" s="7"/>
      <c r="V158" s="7"/>
      <c r="W158" s="7"/>
    </row>
    <row r="159" spans="1:23" ht="14.4" customHeight="1" x14ac:dyDescent="0.3">
      <c r="A159" s="139"/>
      <c r="B159" s="140"/>
      <c r="C159" s="53">
        <v>44</v>
      </c>
      <c r="D159" s="464">
        <v>280</v>
      </c>
      <c r="E159" s="343"/>
      <c r="F159" s="343"/>
      <c r="G159" s="343"/>
      <c r="H159" s="343"/>
      <c r="I159" s="46"/>
      <c r="J159" s="46"/>
      <c r="K159" s="42">
        <f t="shared" ref="K159:K164" si="42">J159+I159+H159+G159+F159+E159</f>
        <v>0</v>
      </c>
      <c r="L159" s="43">
        <f t="shared" ref="L159:L164" si="43">K159*D159</f>
        <v>0</v>
      </c>
      <c r="M159" s="43"/>
      <c r="N159" s="299"/>
      <c r="O159" s="7"/>
      <c r="P159" s="495"/>
      <c r="Q159" s="464"/>
      <c r="R159" s="7"/>
      <c r="S159" s="7"/>
      <c r="T159" s="7"/>
      <c r="U159" s="7"/>
      <c r="V159" s="7"/>
      <c r="W159" s="7"/>
    </row>
    <row r="160" spans="1:23" ht="14.4" customHeight="1" x14ac:dyDescent="0.3">
      <c r="A160" s="139"/>
      <c r="B160" s="140"/>
      <c r="C160" s="53">
        <v>46</v>
      </c>
      <c r="D160" s="464">
        <v>280</v>
      </c>
      <c r="E160" s="343"/>
      <c r="F160" s="343"/>
      <c r="G160" s="343"/>
      <c r="H160" s="343"/>
      <c r="I160" s="46"/>
      <c r="J160" s="46"/>
      <c r="K160" s="42">
        <f t="shared" si="42"/>
        <v>0</v>
      </c>
      <c r="L160" s="43">
        <f t="shared" si="43"/>
        <v>0</v>
      </c>
      <c r="M160" s="43"/>
      <c r="N160" s="299"/>
      <c r="O160" s="7"/>
      <c r="P160" s="495"/>
      <c r="Q160" s="464"/>
      <c r="R160" s="7"/>
      <c r="S160" s="7"/>
      <c r="T160" s="7"/>
      <c r="U160" s="7"/>
      <c r="V160" s="7"/>
      <c r="W160" s="7"/>
    </row>
    <row r="161" spans="1:23" ht="14.4" customHeight="1" x14ac:dyDescent="0.3">
      <c r="A161" s="139"/>
      <c r="B161" s="140"/>
      <c r="C161" s="53">
        <v>48</v>
      </c>
      <c r="D161" s="464">
        <v>280</v>
      </c>
      <c r="E161" s="343"/>
      <c r="F161" s="343"/>
      <c r="G161" s="343"/>
      <c r="H161" s="343"/>
      <c r="I161" s="46"/>
      <c r="J161" s="46"/>
      <c r="K161" s="42">
        <f t="shared" si="42"/>
        <v>0</v>
      </c>
      <c r="L161" s="43">
        <f t="shared" si="43"/>
        <v>0</v>
      </c>
      <c r="M161" s="43"/>
      <c r="N161" s="299"/>
      <c r="O161" s="7"/>
      <c r="P161" s="495"/>
      <c r="Q161" s="464"/>
      <c r="R161" s="7"/>
      <c r="S161" s="7"/>
      <c r="T161" s="7"/>
      <c r="U161" s="7"/>
      <c r="V161" s="7"/>
      <c r="W161" s="7"/>
    </row>
    <row r="162" spans="1:23" ht="14.4" customHeight="1" x14ac:dyDescent="0.3">
      <c r="A162" s="139"/>
      <c r="B162" s="140"/>
      <c r="C162" s="53">
        <v>50</v>
      </c>
      <c r="D162" s="464">
        <v>280</v>
      </c>
      <c r="E162" s="343"/>
      <c r="F162" s="343"/>
      <c r="G162" s="343"/>
      <c r="H162" s="343"/>
      <c r="I162" s="46"/>
      <c r="J162" s="46"/>
      <c r="K162" s="42">
        <f t="shared" si="42"/>
        <v>0</v>
      </c>
      <c r="L162" s="43">
        <f t="shared" si="43"/>
        <v>0</v>
      </c>
      <c r="M162" s="43"/>
      <c r="N162" s="299"/>
      <c r="O162" s="7"/>
      <c r="P162" s="495"/>
      <c r="Q162" s="464"/>
      <c r="R162" s="7"/>
      <c r="S162" s="7"/>
      <c r="T162" s="7"/>
      <c r="U162" s="7"/>
      <c r="V162" s="7"/>
      <c r="W162" s="7"/>
    </row>
    <row r="163" spans="1:23" ht="14.4" customHeight="1" x14ac:dyDescent="0.3">
      <c r="A163" s="139"/>
      <c r="B163" s="140"/>
      <c r="C163" s="53">
        <v>52</v>
      </c>
      <c r="D163" s="464">
        <v>310</v>
      </c>
      <c r="E163" s="343"/>
      <c r="F163" s="343"/>
      <c r="G163" s="343"/>
      <c r="H163" s="343"/>
      <c r="I163" s="46"/>
      <c r="J163" s="46"/>
      <c r="K163" s="42">
        <f t="shared" si="42"/>
        <v>0</v>
      </c>
      <c r="L163" s="43">
        <f t="shared" si="43"/>
        <v>0</v>
      </c>
      <c r="M163" s="43"/>
      <c r="N163" s="299"/>
      <c r="O163" s="7"/>
      <c r="P163" s="495"/>
      <c r="Q163" s="464"/>
      <c r="R163" s="7"/>
      <c r="S163" s="7"/>
      <c r="T163" s="7"/>
      <c r="U163" s="7"/>
      <c r="V163" s="7"/>
      <c r="W163" s="7"/>
    </row>
    <row r="164" spans="1:23" ht="14.4" customHeight="1" thickBot="1" x14ac:dyDescent="0.35">
      <c r="A164" s="304"/>
      <c r="B164" s="208"/>
      <c r="C164" s="136">
        <v>54</v>
      </c>
      <c r="D164" s="501">
        <v>310</v>
      </c>
      <c r="E164" s="347"/>
      <c r="F164" s="347"/>
      <c r="G164" s="347"/>
      <c r="H164" s="347"/>
      <c r="I164" s="69"/>
      <c r="J164" s="69"/>
      <c r="K164" s="110">
        <f t="shared" si="42"/>
        <v>0</v>
      </c>
      <c r="L164" s="72">
        <f t="shared" si="43"/>
        <v>0</v>
      </c>
      <c r="M164" s="72"/>
      <c r="N164" s="299"/>
      <c r="O164" s="7"/>
      <c r="P164" s="495"/>
      <c r="Q164" s="464"/>
      <c r="R164" s="7"/>
      <c r="S164" s="7"/>
      <c r="T164" s="7"/>
      <c r="U164" s="7"/>
      <c r="V164" s="7"/>
      <c r="W164" s="7"/>
    </row>
    <row r="165" spans="1:23" ht="14.4" customHeight="1" x14ac:dyDescent="0.3">
      <c r="A165" s="445" t="s">
        <v>628</v>
      </c>
      <c r="B165" s="212" t="s">
        <v>157</v>
      </c>
      <c r="C165" s="53"/>
      <c r="D165" s="464">
        <v>0</v>
      </c>
      <c r="E165" s="311" t="s">
        <v>15</v>
      </c>
      <c r="F165" s="439" t="s">
        <v>21</v>
      </c>
      <c r="G165" s="439" t="s">
        <v>627</v>
      </c>
      <c r="H165" s="439" t="s">
        <v>43</v>
      </c>
      <c r="I165" s="46"/>
      <c r="J165" s="46"/>
      <c r="K165" s="88">
        <f>K166+K167+K168+K169+K170+K171</f>
        <v>0</v>
      </c>
      <c r="L165" s="43"/>
      <c r="M165" s="43"/>
      <c r="N165" s="299"/>
      <c r="O165" s="7"/>
      <c r="P165" s="495"/>
      <c r="Q165" s="464"/>
      <c r="R165" s="7"/>
      <c r="S165" s="7"/>
      <c r="T165" s="7"/>
      <c r="U165" s="7"/>
      <c r="V165" s="7"/>
      <c r="W165" s="7"/>
    </row>
    <row r="166" spans="1:23" ht="14.4" customHeight="1" x14ac:dyDescent="0.3">
      <c r="A166" s="139"/>
      <c r="B166" s="140"/>
      <c r="C166" s="53">
        <v>44</v>
      </c>
      <c r="D166" s="464">
        <v>430</v>
      </c>
      <c r="E166" s="343"/>
      <c r="F166" s="343"/>
      <c r="G166" s="343"/>
      <c r="H166" s="343"/>
      <c r="I166" s="46"/>
      <c r="J166" s="46"/>
      <c r="K166" s="42">
        <f t="shared" ref="K166:K170" si="44">J166+I166+H166+G166+F166+E166</f>
        <v>0</v>
      </c>
      <c r="L166" s="43">
        <f t="shared" ref="L166:L170" si="45">K166*D166</f>
        <v>0</v>
      </c>
      <c r="M166" s="43"/>
      <c r="N166" s="299"/>
      <c r="O166" s="7"/>
      <c r="P166" s="495"/>
      <c r="Q166" s="464"/>
      <c r="R166" s="7"/>
      <c r="S166" s="7"/>
      <c r="T166" s="7"/>
      <c r="U166" s="7"/>
      <c r="V166" s="7"/>
      <c r="W166" s="7"/>
    </row>
    <row r="167" spans="1:23" ht="14.4" customHeight="1" x14ac:dyDescent="0.3">
      <c r="A167" s="139"/>
      <c r="B167" s="140"/>
      <c r="C167" s="53">
        <v>46</v>
      </c>
      <c r="D167" s="464">
        <v>430</v>
      </c>
      <c r="E167" s="343"/>
      <c r="F167" s="343"/>
      <c r="G167" s="343"/>
      <c r="H167" s="343"/>
      <c r="I167" s="46"/>
      <c r="J167" s="46"/>
      <c r="K167" s="42">
        <f t="shared" si="44"/>
        <v>0</v>
      </c>
      <c r="L167" s="43">
        <f t="shared" si="45"/>
        <v>0</v>
      </c>
      <c r="M167" s="43"/>
      <c r="N167" s="299"/>
      <c r="O167" s="7"/>
      <c r="P167" s="495"/>
      <c r="Q167" s="464"/>
      <c r="R167" s="7"/>
      <c r="S167" s="7"/>
      <c r="T167" s="7"/>
      <c r="U167" s="7"/>
      <c r="V167" s="7"/>
      <c r="W167" s="7"/>
    </row>
    <row r="168" spans="1:23" ht="14.4" customHeight="1" x14ac:dyDescent="0.3">
      <c r="A168" s="139"/>
      <c r="B168" s="140"/>
      <c r="C168" s="53">
        <v>48</v>
      </c>
      <c r="D168" s="464">
        <v>470</v>
      </c>
      <c r="E168" s="343"/>
      <c r="F168" s="343"/>
      <c r="G168" s="343"/>
      <c r="H168" s="343"/>
      <c r="I168" s="46"/>
      <c r="J168" s="46"/>
      <c r="K168" s="42">
        <f t="shared" si="44"/>
        <v>0</v>
      </c>
      <c r="L168" s="43">
        <f t="shared" si="45"/>
        <v>0</v>
      </c>
      <c r="M168" s="43"/>
      <c r="N168" s="299"/>
      <c r="O168" s="7"/>
      <c r="P168" s="495"/>
      <c r="Q168" s="464"/>
      <c r="R168" s="7"/>
      <c r="S168" s="7"/>
      <c r="T168" s="7"/>
      <c r="U168" s="7"/>
      <c r="V168" s="7"/>
      <c r="W168" s="7"/>
    </row>
    <row r="169" spans="1:23" ht="14.4" customHeight="1" x14ac:dyDescent="0.3">
      <c r="A169" s="139"/>
      <c r="B169" s="140"/>
      <c r="C169" s="53">
        <v>50</v>
      </c>
      <c r="D169" s="464">
        <v>470</v>
      </c>
      <c r="E169" s="343"/>
      <c r="F169" s="343"/>
      <c r="G169" s="343"/>
      <c r="H169" s="343"/>
      <c r="I169" s="46"/>
      <c r="J169" s="46"/>
      <c r="K169" s="42">
        <f t="shared" si="44"/>
        <v>0</v>
      </c>
      <c r="L169" s="43">
        <f t="shared" si="45"/>
        <v>0</v>
      </c>
      <c r="M169" s="43"/>
      <c r="N169" s="299"/>
      <c r="O169" s="7"/>
      <c r="P169" s="495"/>
      <c r="Q169" s="464"/>
      <c r="R169" s="7"/>
      <c r="S169" s="7"/>
      <c r="T169" s="7"/>
      <c r="U169" s="7"/>
      <c r="V169" s="7"/>
      <c r="W169" s="7"/>
    </row>
    <row r="170" spans="1:23" ht="14.4" customHeight="1" thickBot="1" x14ac:dyDescent="0.35">
      <c r="A170" s="139"/>
      <c r="B170" s="140"/>
      <c r="C170" s="53">
        <v>52</v>
      </c>
      <c r="D170" s="464">
        <v>510</v>
      </c>
      <c r="E170" s="343"/>
      <c r="F170" s="343"/>
      <c r="G170" s="343"/>
      <c r="H170" s="343"/>
      <c r="I170" s="46"/>
      <c r="J170" s="46"/>
      <c r="K170" s="42">
        <f t="shared" si="44"/>
        <v>0</v>
      </c>
      <c r="L170" s="43">
        <f t="shared" si="45"/>
        <v>0</v>
      </c>
      <c r="M170" s="43"/>
      <c r="N170" s="299"/>
      <c r="O170" s="7"/>
      <c r="P170" s="495"/>
      <c r="Q170" s="464"/>
      <c r="R170" s="7"/>
      <c r="S170" s="7"/>
      <c r="T170" s="7"/>
      <c r="U170" s="7"/>
      <c r="V170" s="7"/>
      <c r="W170" s="7"/>
    </row>
    <row r="171" spans="1:23" ht="14.4" customHeight="1" x14ac:dyDescent="0.3">
      <c r="A171" s="221" t="s">
        <v>629</v>
      </c>
      <c r="B171" s="138" t="s">
        <v>157</v>
      </c>
      <c r="C171" s="27"/>
      <c r="D171" s="500">
        <v>0</v>
      </c>
      <c r="E171" s="271" t="s">
        <v>15</v>
      </c>
      <c r="F171" s="272" t="s">
        <v>21</v>
      </c>
      <c r="G171" s="272" t="s">
        <v>627</v>
      </c>
      <c r="H171" s="272" t="s">
        <v>43</v>
      </c>
      <c r="I171" s="75"/>
      <c r="J171" s="75"/>
      <c r="K171" s="35">
        <f>K172+K173+K174+K175+K176+K177</f>
        <v>0</v>
      </c>
      <c r="L171" s="37"/>
      <c r="M171" s="37"/>
      <c r="N171" s="299"/>
      <c r="O171" s="7"/>
      <c r="P171" s="495"/>
      <c r="Q171" s="464"/>
      <c r="R171" s="7"/>
      <c r="S171" s="7"/>
      <c r="T171" s="7"/>
      <c r="U171" s="7"/>
      <c r="V171" s="7"/>
      <c r="W171" s="7"/>
    </row>
    <row r="172" spans="1:23" ht="14.4" customHeight="1" x14ac:dyDescent="0.3">
      <c r="A172" s="139"/>
      <c r="B172" s="140"/>
      <c r="C172" s="53">
        <v>44</v>
      </c>
      <c r="D172" s="464">
        <v>550</v>
      </c>
      <c r="E172" s="343"/>
      <c r="F172" s="343"/>
      <c r="G172" s="343"/>
      <c r="H172" s="343"/>
      <c r="I172" s="46"/>
      <c r="J172" s="46"/>
      <c r="K172" s="42">
        <f t="shared" ref="K172:K176" si="46">J172+I172+H172+G172+F172+E172</f>
        <v>0</v>
      </c>
      <c r="L172" s="43">
        <f t="shared" ref="L172:L176" si="47">K172*D172</f>
        <v>0</v>
      </c>
      <c r="M172" s="43"/>
      <c r="N172" s="299"/>
      <c r="O172" s="7"/>
      <c r="P172" s="495"/>
      <c r="Q172" s="464"/>
      <c r="R172" s="7"/>
      <c r="S172" s="7"/>
      <c r="T172" s="7"/>
      <c r="U172" s="7"/>
      <c r="V172" s="7"/>
      <c r="W172" s="7"/>
    </row>
    <row r="173" spans="1:23" ht="14.4" customHeight="1" x14ac:dyDescent="0.3">
      <c r="A173" s="139"/>
      <c r="B173" s="140"/>
      <c r="C173" s="53">
        <v>46</v>
      </c>
      <c r="D173" s="464">
        <v>550</v>
      </c>
      <c r="E173" s="343"/>
      <c r="F173" s="343"/>
      <c r="G173" s="343"/>
      <c r="H173" s="343"/>
      <c r="I173" s="46"/>
      <c r="J173" s="46"/>
      <c r="K173" s="42">
        <f t="shared" si="46"/>
        <v>0</v>
      </c>
      <c r="L173" s="43">
        <f t="shared" si="47"/>
        <v>0</v>
      </c>
      <c r="M173" s="43"/>
      <c r="N173" s="299"/>
      <c r="O173" s="7"/>
      <c r="P173" s="495"/>
      <c r="Q173" s="464"/>
      <c r="R173" s="7"/>
      <c r="S173" s="7"/>
      <c r="T173" s="7"/>
      <c r="U173" s="7"/>
      <c r="V173" s="7"/>
      <c r="W173" s="7"/>
    </row>
    <row r="174" spans="1:23" ht="14.4" customHeight="1" x14ac:dyDescent="0.3">
      <c r="A174" s="139"/>
      <c r="B174" s="140"/>
      <c r="C174" s="53">
        <v>48</v>
      </c>
      <c r="D174" s="464">
        <v>620</v>
      </c>
      <c r="E174" s="343"/>
      <c r="F174" s="343"/>
      <c r="G174" s="343"/>
      <c r="H174" s="343"/>
      <c r="I174" s="46"/>
      <c r="J174" s="46"/>
      <c r="K174" s="42">
        <f t="shared" si="46"/>
        <v>0</v>
      </c>
      <c r="L174" s="43">
        <f t="shared" si="47"/>
        <v>0</v>
      </c>
      <c r="M174" s="43"/>
      <c r="N174" s="299"/>
      <c r="O174" s="7"/>
      <c r="P174" s="495"/>
      <c r="Q174" s="464"/>
      <c r="R174" s="7"/>
      <c r="S174" s="7"/>
      <c r="T174" s="7"/>
      <c r="U174" s="7"/>
      <c r="V174" s="7"/>
      <c r="W174" s="7"/>
    </row>
    <row r="175" spans="1:23" ht="14.4" customHeight="1" x14ac:dyDescent="0.3">
      <c r="A175" s="139"/>
      <c r="B175" s="140"/>
      <c r="C175" s="53">
        <v>50</v>
      </c>
      <c r="D175" s="464">
        <v>620</v>
      </c>
      <c r="E175" s="343"/>
      <c r="F175" s="343"/>
      <c r="G175" s="343"/>
      <c r="H175" s="343"/>
      <c r="I175" s="46"/>
      <c r="J175" s="46"/>
      <c r="K175" s="42">
        <f t="shared" si="46"/>
        <v>0</v>
      </c>
      <c r="L175" s="43">
        <f t="shared" si="47"/>
        <v>0</v>
      </c>
      <c r="M175" s="43"/>
      <c r="N175" s="299"/>
      <c r="O175" s="7"/>
      <c r="P175" s="495"/>
      <c r="Q175" s="464"/>
      <c r="R175" s="7"/>
      <c r="S175" s="7"/>
      <c r="T175" s="7"/>
      <c r="U175" s="7"/>
      <c r="V175" s="7"/>
      <c r="W175" s="7"/>
    </row>
    <row r="176" spans="1:23" ht="14.4" customHeight="1" thickBot="1" x14ac:dyDescent="0.35">
      <c r="A176" s="142"/>
      <c r="B176" s="208"/>
      <c r="C176" s="136">
        <v>52</v>
      </c>
      <c r="D176" s="501">
        <v>690</v>
      </c>
      <c r="E176" s="347"/>
      <c r="F176" s="347"/>
      <c r="G176" s="347"/>
      <c r="H176" s="347"/>
      <c r="I176" s="69"/>
      <c r="J176" s="69"/>
      <c r="K176" s="110">
        <f t="shared" si="46"/>
        <v>0</v>
      </c>
      <c r="L176" s="111">
        <f t="shared" si="47"/>
        <v>0</v>
      </c>
      <c r="M176" s="111"/>
      <c r="N176" s="299"/>
      <c r="O176" s="7"/>
      <c r="P176" s="495"/>
      <c r="Q176" s="464"/>
      <c r="R176" s="7"/>
      <c r="S176" s="7"/>
      <c r="T176" s="7"/>
      <c r="U176" s="7"/>
      <c r="V176" s="7"/>
      <c r="W176" s="7"/>
    </row>
    <row r="177" spans="1:23" ht="14.4" customHeight="1" x14ac:dyDescent="0.3">
      <c r="A177" s="139" t="s">
        <v>470</v>
      </c>
      <c r="B177" s="212" t="s">
        <v>14</v>
      </c>
      <c r="C177" s="53"/>
      <c r="D177" s="464">
        <v>0</v>
      </c>
      <c r="E177" s="311" t="s">
        <v>15</v>
      </c>
      <c r="F177" s="311" t="s">
        <v>156</v>
      </c>
      <c r="G177" s="439" t="s">
        <v>358</v>
      </c>
      <c r="H177" s="46"/>
      <c r="I177" s="46"/>
      <c r="J177" s="46"/>
      <c r="K177" s="88">
        <f>K178+K179+K180+K181+K182+K183</f>
        <v>0</v>
      </c>
      <c r="L177" s="43"/>
      <c r="M177" s="43"/>
      <c r="N177" s="299"/>
      <c r="O177" s="7"/>
      <c r="P177" s="495"/>
      <c r="Q177" s="464"/>
      <c r="R177" s="7"/>
      <c r="S177" s="7"/>
      <c r="T177" s="7"/>
      <c r="U177" s="7"/>
      <c r="V177" s="7"/>
      <c r="W177" s="7"/>
    </row>
    <row r="178" spans="1:23" ht="14.4" customHeight="1" x14ac:dyDescent="0.3">
      <c r="A178" s="139"/>
      <c r="B178" s="140"/>
      <c r="C178" s="53">
        <v>44</v>
      </c>
      <c r="D178" s="464">
        <v>238</v>
      </c>
      <c r="E178" s="53"/>
      <c r="F178" s="53"/>
      <c r="G178" s="53"/>
      <c r="H178" s="46"/>
      <c r="I178" s="46"/>
      <c r="J178" s="46"/>
      <c r="K178" s="42">
        <f t="shared" ref="K178:K183" si="48">J178+I178+H178+G178+F178+E178</f>
        <v>0</v>
      </c>
      <c r="L178" s="43">
        <f t="shared" ref="L178:L183" si="49">K178*D178</f>
        <v>0</v>
      </c>
      <c r="M178" s="43"/>
      <c r="N178" s="299"/>
      <c r="O178" s="7"/>
      <c r="P178" s="495"/>
      <c r="Q178" s="464"/>
      <c r="R178" s="7"/>
      <c r="S178" s="7"/>
      <c r="T178" s="7"/>
      <c r="U178" s="7"/>
      <c r="V178" s="7"/>
      <c r="W178" s="7"/>
    </row>
    <row r="179" spans="1:23" ht="14.4" customHeight="1" x14ac:dyDescent="0.3">
      <c r="A179" s="139"/>
      <c r="B179" s="140"/>
      <c r="C179" s="53">
        <v>46</v>
      </c>
      <c r="D179" s="464">
        <v>238</v>
      </c>
      <c r="E179" s="53"/>
      <c r="F179" s="53"/>
      <c r="G179" s="53"/>
      <c r="H179" s="46"/>
      <c r="I179" s="46"/>
      <c r="J179" s="46"/>
      <c r="K179" s="42">
        <f t="shared" si="48"/>
        <v>0</v>
      </c>
      <c r="L179" s="43">
        <f t="shared" si="49"/>
        <v>0</v>
      </c>
      <c r="M179" s="43"/>
      <c r="N179" s="299"/>
      <c r="O179" s="7"/>
      <c r="P179" s="495"/>
      <c r="Q179" s="464"/>
      <c r="R179" s="7"/>
      <c r="S179" s="7"/>
      <c r="T179" s="7"/>
      <c r="U179" s="7"/>
      <c r="V179" s="7"/>
      <c r="W179" s="7"/>
    </row>
    <row r="180" spans="1:23" ht="14.4" customHeight="1" x14ac:dyDescent="0.3">
      <c r="A180" s="139"/>
      <c r="B180" s="140"/>
      <c r="C180" s="53">
        <v>48</v>
      </c>
      <c r="D180" s="464">
        <v>265</v>
      </c>
      <c r="E180" s="53"/>
      <c r="F180" s="53"/>
      <c r="G180" s="53"/>
      <c r="H180" s="46"/>
      <c r="I180" s="46"/>
      <c r="J180" s="46"/>
      <c r="K180" s="42">
        <f t="shared" si="48"/>
        <v>0</v>
      </c>
      <c r="L180" s="43">
        <f t="shared" si="49"/>
        <v>0</v>
      </c>
      <c r="M180" s="43"/>
      <c r="N180" s="299"/>
      <c r="O180" s="7"/>
      <c r="P180" s="495"/>
      <c r="Q180" s="464"/>
      <c r="R180" s="7"/>
      <c r="S180" s="7"/>
      <c r="T180" s="7"/>
      <c r="U180" s="7"/>
      <c r="V180" s="7"/>
      <c r="W180" s="7"/>
    </row>
    <row r="181" spans="1:23" ht="14.4" customHeight="1" x14ac:dyDescent="0.3">
      <c r="A181" s="139"/>
      <c r="B181" s="140"/>
      <c r="C181" s="53">
        <v>50</v>
      </c>
      <c r="D181" s="464">
        <v>265</v>
      </c>
      <c r="E181" s="53"/>
      <c r="F181" s="53"/>
      <c r="G181" s="53"/>
      <c r="H181" s="46"/>
      <c r="I181" s="46"/>
      <c r="J181" s="46"/>
      <c r="K181" s="42">
        <f t="shared" si="48"/>
        <v>0</v>
      </c>
      <c r="L181" s="43">
        <f t="shared" si="49"/>
        <v>0</v>
      </c>
      <c r="M181" s="43"/>
      <c r="N181" s="299"/>
      <c r="O181" s="7"/>
      <c r="P181" s="495"/>
      <c r="Q181" s="464"/>
      <c r="R181" s="7"/>
      <c r="S181" s="7"/>
      <c r="T181" s="7"/>
      <c r="U181" s="7"/>
      <c r="V181" s="7"/>
      <c r="W181" s="7"/>
    </row>
    <row r="182" spans="1:23" ht="14.4" customHeight="1" x14ac:dyDescent="0.3">
      <c r="A182" s="139"/>
      <c r="B182" s="140"/>
      <c r="C182" s="53">
        <v>52</v>
      </c>
      <c r="D182" s="464">
        <v>291</v>
      </c>
      <c r="E182" s="53"/>
      <c r="F182" s="53"/>
      <c r="G182" s="53"/>
      <c r="H182" s="46"/>
      <c r="I182" s="46"/>
      <c r="J182" s="46"/>
      <c r="K182" s="42">
        <f t="shared" si="48"/>
        <v>0</v>
      </c>
      <c r="L182" s="43">
        <f t="shared" si="49"/>
        <v>0</v>
      </c>
      <c r="M182" s="43"/>
      <c r="N182" s="299"/>
      <c r="O182" s="7"/>
      <c r="P182" s="495"/>
      <c r="Q182" s="464"/>
      <c r="R182" s="7"/>
      <c r="S182" s="7"/>
      <c r="T182" s="7"/>
      <c r="U182" s="7"/>
      <c r="V182" s="7"/>
      <c r="W182" s="7"/>
    </row>
    <row r="183" spans="1:23" ht="14.4" customHeight="1" thickBot="1" x14ac:dyDescent="0.35">
      <c r="A183" s="139"/>
      <c r="B183" s="344"/>
      <c r="C183" s="343">
        <v>54</v>
      </c>
      <c r="D183" s="464">
        <v>291</v>
      </c>
      <c r="E183" s="343"/>
      <c r="F183" s="343"/>
      <c r="G183" s="343"/>
      <c r="H183" s="46"/>
      <c r="I183" s="46"/>
      <c r="J183" s="46"/>
      <c r="K183" s="42">
        <f t="shared" si="48"/>
        <v>0</v>
      </c>
      <c r="L183" s="49">
        <f t="shared" si="49"/>
        <v>0</v>
      </c>
      <c r="M183" s="49"/>
      <c r="N183" s="299"/>
      <c r="O183" s="7"/>
      <c r="P183" s="495"/>
      <c r="Q183" s="464"/>
      <c r="R183" s="7"/>
      <c r="S183" s="7"/>
      <c r="T183" s="7"/>
      <c r="U183" s="7"/>
      <c r="V183" s="7"/>
      <c r="W183" s="7"/>
    </row>
    <row r="184" spans="1:23" ht="14.4" customHeight="1" x14ac:dyDescent="0.3">
      <c r="A184" s="221" t="s">
        <v>471</v>
      </c>
      <c r="B184" s="138" t="s">
        <v>38</v>
      </c>
      <c r="C184" s="27"/>
      <c r="D184" s="464">
        <v>0</v>
      </c>
      <c r="E184" s="271" t="s">
        <v>70</v>
      </c>
      <c r="F184" s="306"/>
      <c r="G184" s="306"/>
      <c r="H184" s="306"/>
      <c r="I184" s="306"/>
      <c r="J184" s="306"/>
      <c r="K184" s="35" t="e">
        <f>K185+K186+K187+K188+K189+K190+K191</f>
        <v>#REF!</v>
      </c>
      <c r="L184" s="37"/>
      <c r="M184" s="37"/>
      <c r="N184" s="299"/>
      <c r="O184" s="7"/>
      <c r="P184" s="495"/>
      <c r="Q184" s="464"/>
      <c r="R184" s="7"/>
      <c r="S184" s="7"/>
      <c r="T184" s="7"/>
      <c r="U184" s="7"/>
      <c r="V184" s="7"/>
      <c r="W184" s="7"/>
    </row>
    <row r="185" spans="1:23" ht="14.4" customHeight="1" x14ac:dyDescent="0.3">
      <c r="A185" s="139"/>
      <c r="B185" s="140"/>
      <c r="C185" s="40">
        <v>44</v>
      </c>
      <c r="D185" s="464">
        <v>79</v>
      </c>
      <c r="E185" s="40"/>
      <c r="F185" s="46"/>
      <c r="G185" s="46"/>
      <c r="H185" s="46"/>
      <c r="I185" s="46"/>
      <c r="J185" s="46"/>
      <c r="K185" s="42">
        <f t="shared" ref="K185:K190" si="50">J185+I185+H185+G185+F185+E185</f>
        <v>0</v>
      </c>
      <c r="L185" s="43">
        <f t="shared" ref="L185:L190" si="51">K185*D185</f>
        <v>0</v>
      </c>
      <c r="M185" s="43"/>
      <c r="N185" s="299"/>
      <c r="O185" s="7"/>
      <c r="P185" s="495"/>
      <c r="Q185" s="464"/>
      <c r="R185" s="7"/>
      <c r="S185" s="7"/>
      <c r="T185" s="7"/>
      <c r="U185" s="7"/>
      <c r="V185" s="7"/>
      <c r="W185" s="7"/>
    </row>
    <row r="186" spans="1:23" ht="14.4" customHeight="1" x14ac:dyDescent="0.3">
      <c r="A186" s="139"/>
      <c r="B186" s="140"/>
      <c r="C186" s="40">
        <v>46</v>
      </c>
      <c r="D186" s="464">
        <v>79</v>
      </c>
      <c r="E186" s="40"/>
      <c r="F186" s="46"/>
      <c r="G186" s="46"/>
      <c r="H186" s="46"/>
      <c r="I186" s="46"/>
      <c r="J186" s="46"/>
      <c r="K186" s="42">
        <f t="shared" si="50"/>
        <v>0</v>
      </c>
      <c r="L186" s="43">
        <f t="shared" si="51"/>
        <v>0</v>
      </c>
      <c r="M186" s="43"/>
      <c r="N186" s="299"/>
      <c r="O186" s="7"/>
      <c r="P186" s="495"/>
      <c r="Q186" s="464"/>
      <c r="R186" s="7"/>
      <c r="S186" s="7"/>
      <c r="T186" s="7"/>
      <c r="U186" s="7"/>
      <c r="V186" s="7"/>
      <c r="W186" s="7"/>
    </row>
    <row r="187" spans="1:23" ht="14.4" customHeight="1" x14ac:dyDescent="0.3">
      <c r="A187" s="139"/>
      <c r="B187" s="140"/>
      <c r="C187" s="40">
        <v>48</v>
      </c>
      <c r="D187" s="464">
        <v>79</v>
      </c>
      <c r="E187" s="40"/>
      <c r="F187" s="46"/>
      <c r="G187" s="46"/>
      <c r="H187" s="46"/>
      <c r="I187" s="46"/>
      <c r="J187" s="46"/>
      <c r="K187" s="42">
        <f t="shared" si="50"/>
        <v>0</v>
      </c>
      <c r="L187" s="43">
        <f t="shared" si="51"/>
        <v>0</v>
      </c>
      <c r="M187" s="43"/>
      <c r="N187" s="299"/>
      <c r="O187" s="7"/>
      <c r="P187" s="495"/>
      <c r="Q187" s="464"/>
      <c r="R187" s="7"/>
      <c r="S187" s="7"/>
      <c r="T187" s="7"/>
      <c r="U187" s="7"/>
      <c r="V187" s="7"/>
      <c r="W187" s="7"/>
    </row>
    <row r="188" spans="1:23" ht="14.4" customHeight="1" x14ac:dyDescent="0.3">
      <c r="A188" s="139"/>
      <c r="B188" s="228"/>
      <c r="C188" s="40">
        <v>50</v>
      </c>
      <c r="D188" s="464">
        <v>79</v>
      </c>
      <c r="E188" s="40"/>
      <c r="F188" s="46"/>
      <c r="G188" s="46"/>
      <c r="H188" s="46"/>
      <c r="I188" s="46"/>
      <c r="J188" s="46"/>
      <c r="K188" s="42">
        <f t="shared" si="50"/>
        <v>0</v>
      </c>
      <c r="L188" s="43">
        <f t="shared" si="51"/>
        <v>0</v>
      </c>
      <c r="M188" s="43"/>
      <c r="N188" s="299"/>
      <c r="O188" s="7"/>
      <c r="P188" s="495"/>
      <c r="Q188" s="464"/>
      <c r="R188" s="7"/>
      <c r="S188" s="7"/>
      <c r="T188" s="7"/>
      <c r="U188" s="7"/>
      <c r="V188" s="7"/>
      <c r="W188" s="7"/>
    </row>
    <row r="189" spans="1:23" ht="14.4" customHeight="1" x14ac:dyDescent="0.3">
      <c r="A189" s="139"/>
      <c r="B189" s="233"/>
      <c r="C189" s="40">
        <v>52</v>
      </c>
      <c r="D189" s="464">
        <v>93</v>
      </c>
      <c r="E189" s="40"/>
      <c r="F189" s="46"/>
      <c r="G189" s="46"/>
      <c r="H189" s="46"/>
      <c r="I189" s="46"/>
      <c r="J189" s="46"/>
      <c r="K189" s="42">
        <f t="shared" si="50"/>
        <v>0</v>
      </c>
      <c r="L189" s="43">
        <f t="shared" si="51"/>
        <v>0</v>
      </c>
      <c r="M189" s="43"/>
      <c r="N189" s="299"/>
      <c r="O189" s="7"/>
      <c r="P189" s="495"/>
      <c r="Q189" s="464"/>
      <c r="R189" s="7"/>
      <c r="S189" s="7"/>
      <c r="T189" s="7"/>
      <c r="U189" s="7"/>
      <c r="V189" s="7"/>
      <c r="W189" s="7"/>
    </row>
    <row r="190" spans="1:23" ht="14.4" customHeight="1" thickBot="1" x14ac:dyDescent="0.35">
      <c r="A190" s="139"/>
      <c r="B190" s="233"/>
      <c r="C190" s="40">
        <v>54</v>
      </c>
      <c r="D190" s="464">
        <v>93</v>
      </c>
      <c r="E190" s="40"/>
      <c r="F190" s="46"/>
      <c r="G190" s="46"/>
      <c r="H190" s="46"/>
      <c r="I190" s="46"/>
      <c r="J190" s="46"/>
      <c r="K190" s="42">
        <f t="shared" si="50"/>
        <v>0</v>
      </c>
      <c r="L190" s="43">
        <f t="shared" si="51"/>
        <v>0</v>
      </c>
      <c r="M190" s="43"/>
      <c r="N190" s="299"/>
      <c r="O190" s="7"/>
      <c r="P190" s="495"/>
      <c r="Q190" s="464"/>
      <c r="R190" s="7"/>
      <c r="S190" s="7"/>
      <c r="T190" s="7"/>
      <c r="U190" s="7"/>
      <c r="V190" s="7"/>
      <c r="W190" s="7"/>
    </row>
    <row r="191" spans="1:23" ht="14.4" customHeight="1" x14ac:dyDescent="0.3">
      <c r="A191" s="221" t="s">
        <v>472</v>
      </c>
      <c r="B191" s="138" t="s">
        <v>119</v>
      </c>
      <c r="C191" s="27"/>
      <c r="D191" s="464">
        <v>0</v>
      </c>
      <c r="E191" s="271" t="s">
        <v>127</v>
      </c>
      <c r="F191" s="306"/>
      <c r="G191" s="306"/>
      <c r="H191" s="306"/>
      <c r="I191" s="306"/>
      <c r="J191" s="306"/>
      <c r="K191" s="35" t="e">
        <f>K192+K193+K194+K195+K196+K197+#REF!</f>
        <v>#REF!</v>
      </c>
      <c r="L191" s="37"/>
      <c r="M191" s="37"/>
      <c r="N191" s="299"/>
      <c r="O191" s="7"/>
      <c r="P191" s="495"/>
      <c r="Q191" s="464"/>
      <c r="R191" s="7"/>
      <c r="S191" s="7"/>
      <c r="T191" s="7"/>
      <c r="U191" s="7"/>
      <c r="V191" s="7"/>
      <c r="W191" s="7"/>
    </row>
    <row r="192" spans="1:23" ht="14.4" customHeight="1" x14ac:dyDescent="0.3">
      <c r="A192" s="139"/>
      <c r="B192" s="140"/>
      <c r="C192" s="53">
        <v>44</v>
      </c>
      <c r="D192" s="464">
        <v>82</v>
      </c>
      <c r="E192" s="53"/>
      <c r="F192" s="46"/>
      <c r="G192" s="46"/>
      <c r="H192" s="46"/>
      <c r="I192" s="46"/>
      <c r="J192" s="46"/>
      <c r="K192" s="42">
        <f t="shared" ref="K192:K197" si="52">J192+I192+H192+G192+F192+E192</f>
        <v>0</v>
      </c>
      <c r="L192" s="43">
        <f t="shared" ref="L192:L197" si="53">K192*D192</f>
        <v>0</v>
      </c>
      <c r="M192" s="43"/>
      <c r="N192" s="299"/>
      <c r="O192" s="7"/>
      <c r="P192" s="495"/>
      <c r="Q192" s="464"/>
      <c r="R192" s="7"/>
      <c r="S192" s="7"/>
      <c r="T192" s="7"/>
      <c r="U192" s="7"/>
      <c r="V192" s="7"/>
      <c r="W192" s="7"/>
    </row>
    <row r="193" spans="1:23" ht="14.4" customHeight="1" x14ac:dyDescent="0.3">
      <c r="A193" s="139"/>
      <c r="B193" s="140"/>
      <c r="C193" s="53">
        <v>46</v>
      </c>
      <c r="D193" s="464">
        <v>82</v>
      </c>
      <c r="E193" s="53"/>
      <c r="F193" s="46"/>
      <c r="G193" s="46"/>
      <c r="H193" s="46"/>
      <c r="I193" s="46"/>
      <c r="J193" s="46"/>
      <c r="K193" s="42">
        <f t="shared" si="52"/>
        <v>0</v>
      </c>
      <c r="L193" s="43">
        <f t="shared" si="53"/>
        <v>0</v>
      </c>
      <c r="M193" s="43"/>
      <c r="N193" s="299"/>
      <c r="O193" s="7"/>
      <c r="P193" s="495"/>
      <c r="Q193" s="464"/>
      <c r="R193" s="7"/>
      <c r="S193" s="7"/>
      <c r="T193" s="7"/>
      <c r="U193" s="7"/>
      <c r="V193" s="7"/>
      <c r="W193" s="7"/>
    </row>
    <row r="194" spans="1:23" ht="14.4" customHeight="1" x14ac:dyDescent="0.3">
      <c r="A194" s="139"/>
      <c r="B194" s="140"/>
      <c r="C194" s="53">
        <v>48</v>
      </c>
      <c r="D194" s="464">
        <v>82</v>
      </c>
      <c r="E194" s="53"/>
      <c r="F194" s="46"/>
      <c r="G194" s="46"/>
      <c r="H194" s="46"/>
      <c r="I194" s="46"/>
      <c r="J194" s="46"/>
      <c r="K194" s="42">
        <f t="shared" si="52"/>
        <v>0</v>
      </c>
      <c r="L194" s="43">
        <f t="shared" si="53"/>
        <v>0</v>
      </c>
      <c r="M194" s="43"/>
      <c r="N194" s="299"/>
      <c r="O194" s="7"/>
      <c r="P194" s="495"/>
      <c r="Q194" s="464"/>
      <c r="R194" s="7"/>
      <c r="S194" s="7"/>
      <c r="T194" s="7"/>
      <c r="U194" s="7"/>
      <c r="V194" s="7"/>
      <c r="W194" s="7"/>
    </row>
    <row r="195" spans="1:23" ht="14.4" customHeight="1" x14ac:dyDescent="0.3">
      <c r="A195" s="139"/>
      <c r="B195" s="228"/>
      <c r="C195" s="53">
        <v>50</v>
      </c>
      <c r="D195" s="464">
        <v>82</v>
      </c>
      <c r="E195" s="53"/>
      <c r="F195" s="46"/>
      <c r="G195" s="46"/>
      <c r="H195" s="46"/>
      <c r="I195" s="46"/>
      <c r="J195" s="46"/>
      <c r="K195" s="42">
        <f t="shared" si="52"/>
        <v>0</v>
      </c>
      <c r="L195" s="43">
        <f t="shared" si="53"/>
        <v>0</v>
      </c>
      <c r="M195" s="43"/>
      <c r="N195" s="299"/>
      <c r="O195" s="7"/>
      <c r="P195" s="495"/>
      <c r="Q195" s="464"/>
      <c r="R195" s="7"/>
      <c r="S195" s="7"/>
      <c r="T195" s="7"/>
      <c r="U195" s="7"/>
      <c r="V195" s="7"/>
      <c r="W195" s="7"/>
    </row>
    <row r="196" spans="1:23" ht="14.4" customHeight="1" x14ac:dyDescent="0.3">
      <c r="A196" s="139"/>
      <c r="B196" s="233"/>
      <c r="C196" s="53">
        <v>52</v>
      </c>
      <c r="D196" s="464">
        <v>95</v>
      </c>
      <c r="E196" s="53"/>
      <c r="F196" s="46"/>
      <c r="G196" s="46"/>
      <c r="H196" s="46"/>
      <c r="I196" s="46"/>
      <c r="J196" s="46"/>
      <c r="K196" s="42">
        <f t="shared" si="52"/>
        <v>0</v>
      </c>
      <c r="L196" s="43">
        <f t="shared" si="53"/>
        <v>0</v>
      </c>
      <c r="M196" s="43"/>
      <c r="N196" s="299"/>
      <c r="O196" s="7"/>
      <c r="P196" s="495"/>
      <c r="Q196" s="464"/>
      <c r="R196" s="7"/>
      <c r="S196" s="7"/>
      <c r="T196" s="7"/>
      <c r="U196" s="7"/>
      <c r="V196" s="7"/>
      <c r="W196" s="7"/>
    </row>
    <row r="197" spans="1:23" ht="14.4" customHeight="1" thickBot="1" x14ac:dyDescent="0.35">
      <c r="A197" s="139"/>
      <c r="B197" s="233"/>
      <c r="C197" s="53">
        <v>54</v>
      </c>
      <c r="D197" s="464">
        <v>95</v>
      </c>
      <c r="E197" s="53"/>
      <c r="F197" s="46"/>
      <c r="G197" s="46"/>
      <c r="H197" s="46"/>
      <c r="I197" s="46"/>
      <c r="J197" s="46"/>
      <c r="K197" s="42">
        <f t="shared" si="52"/>
        <v>0</v>
      </c>
      <c r="L197" s="43">
        <f t="shared" si="53"/>
        <v>0</v>
      </c>
      <c r="M197" s="43"/>
      <c r="N197" s="299"/>
      <c r="O197" s="7"/>
      <c r="P197" s="495"/>
      <c r="Q197" s="464"/>
      <c r="R197" s="7"/>
      <c r="S197" s="7"/>
      <c r="T197" s="7"/>
      <c r="U197" s="7"/>
      <c r="V197" s="7"/>
      <c r="W197" s="7"/>
    </row>
    <row r="198" spans="1:23" ht="14.4" customHeight="1" x14ac:dyDescent="0.3">
      <c r="A198" s="137" t="s">
        <v>473</v>
      </c>
      <c r="B198" s="138" t="s">
        <v>117</v>
      </c>
      <c r="C198" s="27"/>
      <c r="D198" s="464">
        <v>0</v>
      </c>
      <c r="E198" s="271" t="s">
        <v>15</v>
      </c>
      <c r="F198" s="271" t="s">
        <v>127</v>
      </c>
      <c r="G198" s="271" t="s">
        <v>70</v>
      </c>
      <c r="H198" s="272" t="s">
        <v>34</v>
      </c>
      <c r="I198" s="272" t="s">
        <v>175</v>
      </c>
      <c r="J198" s="306"/>
      <c r="K198" s="35">
        <f>K199+K200+K201+K202+K203+K204+K205</f>
        <v>0</v>
      </c>
      <c r="L198" s="37"/>
      <c r="M198" s="37"/>
      <c r="N198" s="299"/>
      <c r="O198" s="7"/>
      <c r="P198" s="495"/>
      <c r="Q198" s="464"/>
      <c r="R198" s="7"/>
      <c r="S198" s="7"/>
      <c r="T198" s="7"/>
      <c r="U198" s="7"/>
      <c r="V198" s="7"/>
      <c r="W198" s="7"/>
    </row>
    <row r="199" spans="1:23" ht="14.4" customHeight="1" x14ac:dyDescent="0.3">
      <c r="A199" s="139"/>
      <c r="B199" s="140"/>
      <c r="C199" s="40">
        <v>44</v>
      </c>
      <c r="D199" s="464">
        <v>106</v>
      </c>
      <c r="E199" s="40"/>
      <c r="F199" s="40"/>
      <c r="G199" s="40"/>
      <c r="H199" s="40"/>
      <c r="I199" s="53"/>
      <c r="J199" s="46"/>
      <c r="K199" s="42">
        <f t="shared" ref="K199:K204" si="54">J199+I199+H199+G199+F199+E199</f>
        <v>0</v>
      </c>
      <c r="L199" s="43">
        <f>K199*D199</f>
        <v>0</v>
      </c>
      <c r="M199" s="43"/>
      <c r="N199" s="299"/>
      <c r="O199" s="7"/>
      <c r="P199" s="495"/>
      <c r="Q199" s="464"/>
      <c r="R199" s="7"/>
      <c r="S199" s="7"/>
      <c r="T199" s="7"/>
      <c r="U199" s="7"/>
      <c r="V199" s="7"/>
      <c r="W199" s="7"/>
    </row>
    <row r="200" spans="1:23" ht="14.4" customHeight="1" x14ac:dyDescent="0.3">
      <c r="A200" s="139"/>
      <c r="B200" s="140"/>
      <c r="C200" s="40">
        <v>46</v>
      </c>
      <c r="D200" s="464">
        <v>106</v>
      </c>
      <c r="E200" s="40"/>
      <c r="F200" s="40"/>
      <c r="G200" s="40"/>
      <c r="H200" s="40"/>
      <c r="I200" s="53"/>
      <c r="J200" s="46"/>
      <c r="K200" s="42">
        <f t="shared" si="54"/>
        <v>0</v>
      </c>
      <c r="L200" s="43">
        <f>K200*D200</f>
        <v>0</v>
      </c>
      <c r="M200" s="43"/>
      <c r="N200" s="299"/>
      <c r="O200" s="7"/>
      <c r="P200" s="495"/>
      <c r="Q200" s="464"/>
      <c r="R200" s="7"/>
      <c r="S200" s="7"/>
      <c r="T200" s="7"/>
      <c r="U200" s="7"/>
      <c r="V200" s="7"/>
      <c r="W200" s="7"/>
    </row>
    <row r="201" spans="1:23" ht="14.4" customHeight="1" x14ac:dyDescent="0.3">
      <c r="A201" s="139"/>
      <c r="B201" s="140"/>
      <c r="C201" s="40">
        <v>48</v>
      </c>
      <c r="D201" s="464">
        <v>106</v>
      </c>
      <c r="E201" s="40"/>
      <c r="F201" s="40"/>
      <c r="G201" s="40"/>
      <c r="H201" s="40"/>
      <c r="I201" s="53"/>
      <c r="J201" s="46"/>
      <c r="K201" s="42">
        <f t="shared" si="54"/>
        <v>0</v>
      </c>
      <c r="L201" s="43">
        <f t="shared" ref="L201:L204" si="55">K201*D201</f>
        <v>0</v>
      </c>
      <c r="M201" s="43"/>
      <c r="N201" s="299"/>
      <c r="O201" s="7"/>
      <c r="P201" s="495"/>
      <c r="Q201" s="464"/>
      <c r="R201" s="7"/>
      <c r="S201" s="7"/>
      <c r="T201" s="7"/>
      <c r="U201" s="7"/>
      <c r="V201" s="7"/>
      <c r="W201" s="7"/>
    </row>
    <row r="202" spans="1:23" ht="14.4" customHeight="1" x14ac:dyDescent="0.3">
      <c r="A202" s="139"/>
      <c r="B202" s="228"/>
      <c r="C202" s="40">
        <v>50</v>
      </c>
      <c r="D202" s="464">
        <v>106</v>
      </c>
      <c r="E202" s="40"/>
      <c r="F202" s="40"/>
      <c r="G202" s="40"/>
      <c r="H202" s="40"/>
      <c r="I202" s="53"/>
      <c r="J202" s="46"/>
      <c r="K202" s="42">
        <f t="shared" si="54"/>
        <v>0</v>
      </c>
      <c r="L202" s="43">
        <f t="shared" si="55"/>
        <v>0</v>
      </c>
      <c r="M202" s="43"/>
      <c r="N202" s="299"/>
      <c r="O202" s="7"/>
      <c r="P202" s="495"/>
      <c r="Q202" s="464"/>
      <c r="R202" s="7"/>
      <c r="S202" s="7"/>
      <c r="T202" s="7"/>
      <c r="U202" s="7"/>
      <c r="V202" s="7"/>
      <c r="W202" s="7"/>
    </row>
    <row r="203" spans="1:23" ht="14.4" customHeight="1" x14ac:dyDescent="0.3">
      <c r="A203" s="139"/>
      <c r="B203" s="233"/>
      <c r="C203" s="40">
        <v>52</v>
      </c>
      <c r="D203" s="464">
        <v>120</v>
      </c>
      <c r="E203" s="40"/>
      <c r="F203" s="40"/>
      <c r="G203" s="40"/>
      <c r="H203" s="40"/>
      <c r="I203" s="53"/>
      <c r="J203" s="46"/>
      <c r="K203" s="42">
        <f t="shared" si="54"/>
        <v>0</v>
      </c>
      <c r="L203" s="43">
        <f t="shared" si="55"/>
        <v>0</v>
      </c>
      <c r="M203" s="43"/>
      <c r="N203" s="299"/>
      <c r="O203" s="7"/>
      <c r="P203" s="495"/>
      <c r="Q203" s="464"/>
      <c r="R203" s="7"/>
      <c r="S203" s="7"/>
      <c r="T203" s="7"/>
      <c r="U203" s="7"/>
      <c r="V203" s="7"/>
      <c r="W203" s="7"/>
    </row>
    <row r="204" spans="1:23" ht="14.4" customHeight="1" x14ac:dyDescent="0.3">
      <c r="A204" s="139"/>
      <c r="B204" s="233"/>
      <c r="C204" s="40">
        <v>54</v>
      </c>
      <c r="D204" s="464">
        <v>120</v>
      </c>
      <c r="E204" s="40"/>
      <c r="F204" s="40"/>
      <c r="G204" s="40"/>
      <c r="H204" s="40"/>
      <c r="I204" s="53"/>
      <c r="J204" s="46"/>
      <c r="K204" s="42">
        <f t="shared" si="54"/>
        <v>0</v>
      </c>
      <c r="L204" s="43">
        <f t="shared" si="55"/>
        <v>0</v>
      </c>
      <c r="M204" s="43"/>
      <c r="N204" s="299"/>
      <c r="O204" s="7"/>
      <c r="P204" s="495"/>
      <c r="Q204" s="145"/>
      <c r="R204" s="131"/>
      <c r="S204" s="130"/>
      <c r="T204" s="132"/>
      <c r="U204" s="7"/>
      <c r="V204" s="7"/>
      <c r="W204" s="7"/>
    </row>
    <row r="205" spans="1:23" ht="14.4" customHeight="1" thickBot="1" x14ac:dyDescent="0.35">
      <c r="A205" s="244"/>
      <c r="B205" s="143"/>
      <c r="C205" s="69"/>
      <c r="D205" s="464">
        <v>0</v>
      </c>
      <c r="E205" s="46"/>
      <c r="F205" s="69"/>
      <c r="G205" s="69"/>
      <c r="H205" s="69"/>
      <c r="I205" s="69"/>
      <c r="J205" s="69"/>
      <c r="K205" s="71"/>
      <c r="L205" s="72"/>
      <c r="M205" s="72"/>
      <c r="N205" s="299"/>
      <c r="O205" s="7"/>
      <c r="P205" s="495"/>
      <c r="Q205" s="464"/>
      <c r="R205" s="7"/>
      <c r="S205" s="7"/>
      <c r="T205" s="7"/>
      <c r="U205" s="7"/>
      <c r="V205" s="7"/>
      <c r="W205" s="7"/>
    </row>
    <row r="206" spans="1:23" ht="14.4" customHeight="1" x14ac:dyDescent="0.3">
      <c r="A206" s="231" t="s">
        <v>474</v>
      </c>
      <c r="B206" s="138" t="s">
        <v>117</v>
      </c>
      <c r="C206" s="27"/>
      <c r="D206" s="464">
        <v>0</v>
      </c>
      <c r="E206" s="271" t="s">
        <v>15</v>
      </c>
      <c r="F206" s="271" t="s">
        <v>127</v>
      </c>
      <c r="G206" s="271" t="s">
        <v>70</v>
      </c>
      <c r="H206" s="272" t="s">
        <v>148</v>
      </c>
      <c r="I206" s="272" t="s">
        <v>123</v>
      </c>
      <c r="J206" s="272" t="s">
        <v>149</v>
      </c>
      <c r="K206" s="35">
        <f>K207+K208+K209+K210+K211+K212+K213</f>
        <v>0</v>
      </c>
      <c r="L206" s="37"/>
      <c r="M206" s="37"/>
      <c r="N206" s="299"/>
      <c r="O206" s="7"/>
      <c r="P206" s="495"/>
      <c r="Q206" s="464"/>
      <c r="R206" s="7"/>
      <c r="S206" s="7"/>
      <c r="T206" s="7"/>
      <c r="U206" s="7"/>
      <c r="V206" s="7"/>
      <c r="W206" s="7"/>
    </row>
    <row r="207" spans="1:23" ht="14.4" customHeight="1" x14ac:dyDescent="0.3">
      <c r="A207" s="139"/>
      <c r="B207" s="140"/>
      <c r="C207" s="53">
        <v>42</v>
      </c>
      <c r="D207" s="464">
        <v>125</v>
      </c>
      <c r="E207" s="53"/>
      <c r="F207" s="53"/>
      <c r="G207" s="53"/>
      <c r="H207" s="53"/>
      <c r="I207" s="53"/>
      <c r="J207" s="53"/>
      <c r="K207" s="42">
        <f t="shared" ref="K207:K212" si="56">J207+I207+H207+G207+F207+E207</f>
        <v>0</v>
      </c>
      <c r="L207" s="43">
        <f t="shared" ref="L207:L212" si="57">K207*D207</f>
        <v>0</v>
      </c>
      <c r="M207" s="43"/>
      <c r="N207" s="299"/>
      <c r="O207" s="7"/>
      <c r="P207" s="495"/>
      <c r="Q207" s="464"/>
      <c r="R207" s="7"/>
      <c r="S207" s="7"/>
      <c r="T207" s="7"/>
      <c r="U207" s="7"/>
      <c r="V207" s="7"/>
      <c r="W207" s="7"/>
    </row>
    <row r="208" spans="1:23" ht="14.4" customHeight="1" x14ac:dyDescent="0.3">
      <c r="A208" s="139"/>
      <c r="B208" s="140"/>
      <c r="C208" s="53">
        <v>44</v>
      </c>
      <c r="D208" s="464">
        <v>125</v>
      </c>
      <c r="E208" s="53"/>
      <c r="F208" s="53"/>
      <c r="G208" s="53"/>
      <c r="H208" s="53"/>
      <c r="I208" s="53"/>
      <c r="J208" s="53"/>
      <c r="K208" s="42">
        <f t="shared" si="56"/>
        <v>0</v>
      </c>
      <c r="L208" s="43">
        <f t="shared" si="57"/>
        <v>0</v>
      </c>
      <c r="M208" s="43"/>
      <c r="N208" s="299"/>
      <c r="O208" s="7"/>
      <c r="P208" s="495"/>
      <c r="Q208" s="464"/>
      <c r="R208" s="7"/>
      <c r="S208" s="7"/>
      <c r="T208" s="7"/>
      <c r="U208" s="7"/>
      <c r="V208" s="7"/>
      <c r="W208" s="7"/>
    </row>
    <row r="209" spans="1:23" ht="14.4" customHeight="1" x14ac:dyDescent="0.3">
      <c r="A209" s="139"/>
      <c r="B209" s="140"/>
      <c r="C209" s="53">
        <v>46</v>
      </c>
      <c r="D209" s="464">
        <v>125</v>
      </c>
      <c r="E209" s="53"/>
      <c r="F209" s="53"/>
      <c r="G209" s="53"/>
      <c r="H209" s="53"/>
      <c r="I209" s="53"/>
      <c r="J209" s="53"/>
      <c r="K209" s="42">
        <f t="shared" si="56"/>
        <v>0</v>
      </c>
      <c r="L209" s="43">
        <f t="shared" si="57"/>
        <v>0</v>
      </c>
      <c r="M209" s="43"/>
      <c r="N209" s="299"/>
      <c r="O209" s="7"/>
      <c r="P209" s="495"/>
      <c r="Q209" s="464"/>
      <c r="R209" s="7"/>
      <c r="S209" s="7"/>
      <c r="T209" s="7"/>
      <c r="U209" s="7"/>
      <c r="V209" s="7"/>
      <c r="W209" s="7"/>
    </row>
    <row r="210" spans="1:23" ht="14.4" customHeight="1" x14ac:dyDescent="0.3">
      <c r="A210" s="139"/>
      <c r="B210" s="140"/>
      <c r="C210" s="53">
        <v>48</v>
      </c>
      <c r="D210" s="464">
        <v>125</v>
      </c>
      <c r="E210" s="53"/>
      <c r="F210" s="53"/>
      <c r="G210" s="53"/>
      <c r="H210" s="53"/>
      <c r="I210" s="53"/>
      <c r="J210" s="53"/>
      <c r="K210" s="42">
        <f t="shared" si="56"/>
        <v>0</v>
      </c>
      <c r="L210" s="43">
        <f t="shared" si="57"/>
        <v>0</v>
      </c>
      <c r="M210" s="43"/>
      <c r="N210" s="299"/>
      <c r="O210" s="7"/>
      <c r="P210" s="495"/>
      <c r="Q210" s="464"/>
      <c r="R210" s="7"/>
      <c r="S210" s="7"/>
      <c r="T210" s="7"/>
      <c r="U210" s="7"/>
      <c r="V210" s="7"/>
      <c r="W210" s="7"/>
    </row>
    <row r="211" spans="1:23" ht="14.4" customHeight="1" x14ac:dyDescent="0.3">
      <c r="A211" s="139"/>
      <c r="B211" s="228"/>
      <c r="C211" s="53">
        <v>50</v>
      </c>
      <c r="D211" s="464">
        <v>125</v>
      </c>
      <c r="E211" s="53"/>
      <c r="F211" s="53"/>
      <c r="G211" s="53"/>
      <c r="H211" s="53"/>
      <c r="I211" s="53"/>
      <c r="J211" s="53"/>
      <c r="K211" s="42">
        <f t="shared" si="56"/>
        <v>0</v>
      </c>
      <c r="L211" s="43">
        <f t="shared" si="57"/>
        <v>0</v>
      </c>
      <c r="M211" s="43"/>
      <c r="N211" s="299"/>
      <c r="O211" s="7"/>
      <c r="P211" s="495"/>
      <c r="Q211" s="464"/>
      <c r="R211" s="7"/>
      <c r="S211" s="7"/>
      <c r="T211" s="7"/>
      <c r="U211" s="7"/>
      <c r="V211" s="7"/>
      <c r="W211" s="7"/>
    </row>
    <row r="212" spans="1:23" ht="14.4" customHeight="1" x14ac:dyDescent="0.3">
      <c r="A212" s="139"/>
      <c r="B212" s="233"/>
      <c r="C212" s="53">
        <v>52</v>
      </c>
      <c r="D212" s="464">
        <v>139</v>
      </c>
      <c r="E212" s="53"/>
      <c r="F212" s="53"/>
      <c r="G212" s="53"/>
      <c r="H212" s="53"/>
      <c r="I212" s="53"/>
      <c r="J212" s="53"/>
      <c r="K212" s="42">
        <f t="shared" si="56"/>
        <v>0</v>
      </c>
      <c r="L212" s="43">
        <f t="shared" si="57"/>
        <v>0</v>
      </c>
      <c r="M212" s="43"/>
      <c r="N212" s="299"/>
      <c r="O212" s="7"/>
      <c r="P212" s="495"/>
      <c r="Q212" s="464"/>
      <c r="R212" s="7"/>
      <c r="S212" s="7"/>
      <c r="T212" s="7"/>
      <c r="U212" s="7"/>
      <c r="V212" s="7"/>
      <c r="W212" s="7"/>
    </row>
    <row r="213" spans="1:23" ht="14.4" customHeight="1" thickBot="1" x14ac:dyDescent="0.35">
      <c r="A213" s="227" t="s">
        <v>469</v>
      </c>
      <c r="B213" s="233"/>
      <c r="C213" s="53">
        <v>54</v>
      </c>
      <c r="D213" s="464">
        <v>139</v>
      </c>
      <c r="E213" s="53"/>
      <c r="F213" s="53"/>
      <c r="G213" s="53"/>
      <c r="H213" s="53"/>
      <c r="I213" s="53"/>
      <c r="J213" s="53"/>
      <c r="K213" s="71"/>
      <c r="L213" s="72"/>
      <c r="M213" s="72"/>
      <c r="N213" s="299"/>
      <c r="O213" s="7"/>
      <c r="P213" s="495"/>
      <c r="Q213" s="464"/>
      <c r="R213" s="7"/>
      <c r="S213" s="7"/>
      <c r="T213" s="7"/>
      <c r="U213" s="7"/>
      <c r="V213" s="7"/>
      <c r="W213" s="7"/>
    </row>
    <row r="214" spans="1:23" ht="14.4" customHeight="1" x14ac:dyDescent="0.3">
      <c r="A214" s="231" t="s">
        <v>475</v>
      </c>
      <c r="B214" s="138" t="s">
        <v>117</v>
      </c>
      <c r="C214" s="27"/>
      <c r="D214" s="500">
        <v>0</v>
      </c>
      <c r="E214" s="271" t="s">
        <v>70</v>
      </c>
      <c r="F214" s="272" t="s">
        <v>112</v>
      </c>
      <c r="G214" s="272" t="s">
        <v>123</v>
      </c>
      <c r="H214" s="272" t="s">
        <v>34</v>
      </c>
      <c r="I214" s="272" t="s">
        <v>175</v>
      </c>
      <c r="J214" s="75"/>
      <c r="K214" s="511"/>
      <c r="L214" s="112"/>
      <c r="M214" s="112"/>
      <c r="N214" s="299"/>
      <c r="O214" s="7"/>
      <c r="P214" s="495"/>
      <c r="Q214" s="464"/>
      <c r="R214" s="7"/>
      <c r="S214" s="7"/>
      <c r="T214" s="7"/>
      <c r="U214" s="7"/>
      <c r="V214" s="7"/>
      <c r="W214" s="7"/>
    </row>
    <row r="215" spans="1:23" ht="14.4" customHeight="1" x14ac:dyDescent="0.3">
      <c r="A215" s="139"/>
      <c r="B215" s="140"/>
      <c r="C215" s="53">
        <v>42</v>
      </c>
      <c r="D215" s="464">
        <v>86</v>
      </c>
      <c r="E215" s="53"/>
      <c r="F215" s="53"/>
      <c r="G215" s="53"/>
      <c r="H215" s="53"/>
      <c r="I215" s="53"/>
      <c r="J215" s="46"/>
      <c r="K215" s="48"/>
      <c r="L215" s="49"/>
      <c r="M215" s="49"/>
      <c r="N215" s="299"/>
      <c r="O215" s="7"/>
      <c r="P215" s="495"/>
      <c r="Q215" s="464"/>
      <c r="R215" s="7"/>
      <c r="S215" s="7"/>
      <c r="T215" s="7"/>
      <c r="U215" s="7"/>
      <c r="V215" s="7"/>
      <c r="W215" s="7"/>
    </row>
    <row r="216" spans="1:23" ht="14.4" customHeight="1" x14ac:dyDescent="0.3">
      <c r="A216" s="139"/>
      <c r="B216" s="140"/>
      <c r="C216" s="53">
        <v>44</v>
      </c>
      <c r="D216" s="464">
        <v>86</v>
      </c>
      <c r="E216" s="53"/>
      <c r="F216" s="53"/>
      <c r="G216" s="53"/>
      <c r="H216" s="53"/>
      <c r="I216" s="53"/>
      <c r="J216" s="46"/>
      <c r="K216" s="48"/>
      <c r="L216" s="49"/>
      <c r="M216" s="49"/>
      <c r="N216" s="299"/>
      <c r="O216" s="7"/>
      <c r="P216" s="495"/>
      <c r="Q216" s="464"/>
      <c r="R216" s="7"/>
      <c r="S216" s="7"/>
      <c r="T216" s="7"/>
      <c r="U216" s="7"/>
      <c r="V216" s="7"/>
      <c r="W216" s="7"/>
    </row>
    <row r="217" spans="1:23" ht="14.4" customHeight="1" x14ac:dyDescent="0.3">
      <c r="A217" s="139"/>
      <c r="B217" s="140"/>
      <c r="C217" s="53">
        <v>46</v>
      </c>
      <c r="D217" s="464">
        <v>86</v>
      </c>
      <c r="E217" s="53"/>
      <c r="F217" s="53"/>
      <c r="G217" s="53"/>
      <c r="H217" s="53"/>
      <c r="I217" s="53"/>
      <c r="J217" s="46"/>
      <c r="K217" s="48"/>
      <c r="L217" s="49"/>
      <c r="M217" s="49"/>
      <c r="N217" s="299"/>
      <c r="O217" s="7"/>
      <c r="P217" s="495"/>
      <c r="Q217" s="464"/>
      <c r="R217" s="7"/>
      <c r="S217" s="7"/>
      <c r="T217" s="7"/>
      <c r="U217" s="7"/>
      <c r="V217" s="7"/>
      <c r="W217" s="7"/>
    </row>
    <row r="218" spans="1:23" ht="14.4" customHeight="1" x14ac:dyDescent="0.3">
      <c r="A218" s="350"/>
      <c r="B218" s="140"/>
      <c r="C218" s="53">
        <v>48</v>
      </c>
      <c r="D218" s="464">
        <v>86</v>
      </c>
      <c r="E218" s="53"/>
      <c r="F218" s="53"/>
      <c r="G218" s="53"/>
      <c r="H218" s="53"/>
      <c r="I218" s="53"/>
      <c r="J218" s="46"/>
      <c r="K218" s="48"/>
      <c r="L218" s="49"/>
      <c r="M218" s="49"/>
      <c r="N218" s="299"/>
      <c r="O218" s="7"/>
      <c r="P218" s="495"/>
      <c r="Q218" s="464"/>
      <c r="R218" s="7"/>
      <c r="S218" s="7"/>
      <c r="T218" s="7"/>
      <c r="U218" s="7"/>
      <c r="V218" s="7"/>
      <c r="W218" s="7"/>
    </row>
    <row r="219" spans="1:23" ht="14.4" customHeight="1" thickBot="1" x14ac:dyDescent="0.35">
      <c r="A219" s="227"/>
      <c r="B219" s="208"/>
      <c r="C219" s="136">
        <v>50</v>
      </c>
      <c r="D219" s="501">
        <v>86</v>
      </c>
      <c r="E219" s="136"/>
      <c r="F219" s="136"/>
      <c r="G219" s="136"/>
      <c r="H219" s="136"/>
      <c r="I219" s="136"/>
      <c r="J219" s="69"/>
      <c r="K219" s="71"/>
      <c r="L219" s="72"/>
      <c r="M219" s="72"/>
      <c r="N219" s="299"/>
      <c r="O219" s="7"/>
      <c r="P219" s="495"/>
      <c r="Q219" s="464"/>
      <c r="R219" s="7"/>
      <c r="S219" s="7"/>
      <c r="T219" s="7"/>
      <c r="U219" s="7"/>
      <c r="V219" s="7"/>
      <c r="W219" s="7"/>
    </row>
    <row r="220" spans="1:23" ht="14.4" customHeight="1" x14ac:dyDescent="0.3">
      <c r="A220" s="231" t="s">
        <v>608</v>
      </c>
      <c r="B220" s="138" t="s">
        <v>39</v>
      </c>
      <c r="C220" s="27"/>
      <c r="D220" s="500">
        <v>0</v>
      </c>
      <c r="E220" s="271" t="s">
        <v>15</v>
      </c>
      <c r="F220" s="75"/>
      <c r="G220" s="75"/>
      <c r="H220" s="75"/>
      <c r="I220" s="75"/>
      <c r="J220" s="75"/>
      <c r="K220" s="511"/>
      <c r="L220" s="112"/>
      <c r="M220" s="112"/>
      <c r="N220" s="299"/>
      <c r="O220" s="7"/>
      <c r="P220" s="495"/>
      <c r="Q220" s="464"/>
      <c r="R220" s="7"/>
      <c r="S220" s="7"/>
      <c r="T220" s="7"/>
      <c r="U220" s="7"/>
      <c r="V220" s="7"/>
      <c r="W220" s="7"/>
    </row>
    <row r="221" spans="1:23" ht="14.4" customHeight="1" x14ac:dyDescent="0.3">
      <c r="A221" s="139"/>
      <c r="B221" s="140"/>
      <c r="C221" s="53">
        <v>42</v>
      </c>
      <c r="D221" s="464">
        <v>98</v>
      </c>
      <c r="E221" s="53"/>
      <c r="F221" s="46"/>
      <c r="G221" s="46"/>
      <c r="H221" s="46"/>
      <c r="I221" s="46"/>
      <c r="J221" s="46"/>
      <c r="K221" s="48"/>
      <c r="L221" s="49"/>
      <c r="M221" s="49"/>
      <c r="N221" s="299"/>
      <c r="O221" s="7"/>
      <c r="P221" s="495"/>
      <c r="Q221" s="464"/>
      <c r="R221" s="7"/>
      <c r="S221" s="7"/>
      <c r="T221" s="7"/>
      <c r="U221" s="7"/>
      <c r="V221" s="7"/>
      <c r="W221" s="7"/>
    </row>
    <row r="222" spans="1:23" ht="14.4" customHeight="1" x14ac:dyDescent="0.3">
      <c r="A222" s="139"/>
      <c r="B222" s="140"/>
      <c r="C222" s="53">
        <v>44</v>
      </c>
      <c r="D222" s="464">
        <v>98</v>
      </c>
      <c r="E222" s="53"/>
      <c r="F222" s="46"/>
      <c r="G222" s="46"/>
      <c r="H222" s="46"/>
      <c r="I222" s="46"/>
      <c r="J222" s="46"/>
      <c r="K222" s="48"/>
      <c r="L222" s="49"/>
      <c r="M222" s="49"/>
      <c r="N222" s="299"/>
      <c r="O222" s="7"/>
      <c r="P222" s="495"/>
      <c r="Q222" s="464"/>
      <c r="R222" s="7"/>
      <c r="S222" s="7"/>
      <c r="T222" s="7"/>
      <c r="U222" s="7"/>
      <c r="V222" s="7"/>
      <c r="W222" s="7"/>
    </row>
    <row r="223" spans="1:23" ht="14.4" customHeight="1" x14ac:dyDescent="0.3">
      <c r="A223" s="139"/>
      <c r="B223" s="140"/>
      <c r="C223" s="53">
        <v>46</v>
      </c>
      <c r="D223" s="464">
        <v>98</v>
      </c>
      <c r="E223" s="53"/>
      <c r="F223" s="46"/>
      <c r="G223" s="46"/>
      <c r="H223" s="46"/>
      <c r="I223" s="46"/>
      <c r="J223" s="46"/>
      <c r="K223" s="48"/>
      <c r="L223" s="49"/>
      <c r="M223" s="49"/>
      <c r="N223" s="299"/>
      <c r="O223" s="7"/>
      <c r="P223" s="495"/>
      <c r="Q223" s="464"/>
      <c r="R223" s="7"/>
      <c r="S223" s="7"/>
      <c r="T223" s="7"/>
      <c r="U223" s="7"/>
      <c r="V223" s="7"/>
      <c r="W223" s="7"/>
    </row>
    <row r="224" spans="1:23" ht="14.4" customHeight="1" x14ac:dyDescent="0.3">
      <c r="A224" s="350"/>
      <c r="B224" s="140"/>
      <c r="C224" s="53">
        <v>48</v>
      </c>
      <c r="D224" s="464">
        <v>98</v>
      </c>
      <c r="E224" s="53"/>
      <c r="F224" s="46"/>
      <c r="G224" s="46"/>
      <c r="H224" s="46"/>
      <c r="I224" s="46"/>
      <c r="J224" s="46"/>
      <c r="K224" s="48"/>
      <c r="L224" s="49"/>
      <c r="M224" s="49"/>
      <c r="N224" s="299"/>
      <c r="O224" s="7"/>
      <c r="P224" s="495"/>
      <c r="Q224" s="464"/>
      <c r="R224" s="7"/>
      <c r="S224" s="7"/>
      <c r="T224" s="7"/>
      <c r="U224" s="7"/>
      <c r="V224" s="7"/>
      <c r="W224" s="7"/>
    </row>
    <row r="225" spans="1:23" ht="14.4" customHeight="1" thickBot="1" x14ac:dyDescent="0.35">
      <c r="A225" s="227"/>
      <c r="B225" s="208"/>
      <c r="C225" s="136">
        <v>50</v>
      </c>
      <c r="D225" s="464">
        <v>98</v>
      </c>
      <c r="E225" s="136"/>
      <c r="F225" s="69"/>
      <c r="G225" s="69"/>
      <c r="H225" s="69"/>
      <c r="I225" s="69"/>
      <c r="J225" s="69"/>
      <c r="K225" s="71"/>
      <c r="L225" s="72"/>
      <c r="M225" s="72"/>
      <c r="N225" s="299"/>
      <c r="O225" s="7"/>
      <c r="P225" s="495"/>
      <c r="Q225" s="464"/>
      <c r="R225" s="7"/>
      <c r="S225" s="7"/>
      <c r="T225" s="7"/>
      <c r="U225" s="7"/>
      <c r="V225" s="7"/>
      <c r="W225" s="7"/>
    </row>
    <row r="226" spans="1:23" ht="14.4" customHeight="1" thickBot="1" x14ac:dyDescent="0.35">
      <c r="A226" s="139" t="s">
        <v>480</v>
      </c>
      <c r="B226" s="140" t="s">
        <v>117</v>
      </c>
      <c r="C226" s="40"/>
      <c r="D226" s="464"/>
      <c r="E226" s="439" t="s">
        <v>34</v>
      </c>
      <c r="F226" s="439" t="s">
        <v>124</v>
      </c>
      <c r="G226" s="503" t="s">
        <v>241</v>
      </c>
      <c r="H226" s="504" t="s">
        <v>156</v>
      </c>
      <c r="I226" s="505" t="s">
        <v>163</v>
      </c>
      <c r="J226" s="506" t="s">
        <v>129</v>
      </c>
      <c r="K226" s="88">
        <f>K227+K228+K229+K230+K231+K232+K233</f>
        <v>0</v>
      </c>
      <c r="L226" s="43"/>
      <c r="M226" s="43"/>
      <c r="N226" s="299"/>
      <c r="O226" s="7"/>
      <c r="P226" s="495"/>
      <c r="Q226" s="464"/>
      <c r="R226" s="7"/>
      <c r="S226" s="7"/>
      <c r="T226" s="7"/>
      <c r="U226" s="7"/>
      <c r="V226" s="7"/>
      <c r="W226" s="7"/>
    </row>
    <row r="227" spans="1:23" ht="14.4" customHeight="1" x14ac:dyDescent="0.3">
      <c r="A227" s="139"/>
      <c r="B227" s="349" t="s">
        <v>38</v>
      </c>
      <c r="C227" s="40">
        <v>42</v>
      </c>
      <c r="D227" s="464">
        <v>56</v>
      </c>
      <c r="E227" s="40"/>
      <c r="F227" s="364"/>
      <c r="G227" s="364"/>
      <c r="H227" s="364"/>
      <c r="I227" s="364"/>
      <c r="J227" s="364"/>
      <c r="K227" s="42">
        <f t="shared" ref="K227:K233" si="58">J227+I227+H227+G227+F227+E227</f>
        <v>0</v>
      </c>
      <c r="L227" s="43">
        <f t="shared" ref="L227:L233" si="59">K227*D227</f>
        <v>0</v>
      </c>
      <c r="M227" s="43"/>
      <c r="N227" s="299"/>
      <c r="O227" s="7"/>
      <c r="P227" s="495"/>
      <c r="Q227" s="464"/>
      <c r="R227" s="7"/>
      <c r="S227" s="7"/>
      <c r="T227" s="7"/>
      <c r="U227" s="7"/>
      <c r="V227" s="7"/>
      <c r="W227" s="7"/>
    </row>
    <row r="228" spans="1:23" ht="14.4" customHeight="1" x14ac:dyDescent="0.3">
      <c r="A228" s="139"/>
      <c r="B228" s="140"/>
      <c r="C228" s="40">
        <v>44</v>
      </c>
      <c r="D228" s="464">
        <v>56</v>
      </c>
      <c r="E228" s="40"/>
      <c r="F228" s="364"/>
      <c r="G228" s="364"/>
      <c r="H228" s="364"/>
      <c r="I228" s="364"/>
      <c r="J228" s="364"/>
      <c r="K228" s="42">
        <f t="shared" si="58"/>
        <v>0</v>
      </c>
      <c r="L228" s="43">
        <f t="shared" si="59"/>
        <v>0</v>
      </c>
      <c r="M228" s="43"/>
      <c r="N228" s="299"/>
      <c r="O228" s="7"/>
      <c r="P228" s="495"/>
      <c r="Q228" s="464"/>
      <c r="R228" s="7"/>
      <c r="S228" s="7"/>
      <c r="T228" s="7"/>
      <c r="U228" s="7"/>
      <c r="V228" s="7"/>
      <c r="W228" s="7"/>
    </row>
    <row r="229" spans="1:23" ht="14.4" customHeight="1" x14ac:dyDescent="0.3">
      <c r="A229" s="139"/>
      <c r="B229" s="140"/>
      <c r="C229" s="40">
        <v>46</v>
      </c>
      <c r="D229" s="464">
        <v>56</v>
      </c>
      <c r="E229" s="40"/>
      <c r="F229" s="364"/>
      <c r="G229" s="364"/>
      <c r="H229" s="364"/>
      <c r="I229" s="364"/>
      <c r="J229" s="364"/>
      <c r="K229" s="42">
        <f t="shared" si="58"/>
        <v>0</v>
      </c>
      <c r="L229" s="43">
        <f t="shared" si="59"/>
        <v>0</v>
      </c>
      <c r="M229" s="43"/>
      <c r="N229" s="299"/>
      <c r="O229" s="7"/>
      <c r="P229" s="495"/>
      <c r="Q229" s="464"/>
      <c r="R229" s="7"/>
      <c r="S229" s="7"/>
      <c r="T229" s="7"/>
      <c r="U229" s="7"/>
      <c r="V229" s="7"/>
      <c r="W229" s="7"/>
    </row>
    <row r="230" spans="1:23" ht="14.4" customHeight="1" x14ac:dyDescent="0.3">
      <c r="A230" s="139"/>
      <c r="B230" s="140"/>
      <c r="C230" s="40">
        <v>48</v>
      </c>
      <c r="D230" s="464">
        <v>56</v>
      </c>
      <c r="E230" s="40"/>
      <c r="F230" s="364"/>
      <c r="G230" s="364"/>
      <c r="H230" s="364"/>
      <c r="I230" s="364"/>
      <c r="J230" s="364"/>
      <c r="K230" s="42">
        <f t="shared" si="58"/>
        <v>0</v>
      </c>
      <c r="L230" s="43">
        <f t="shared" si="59"/>
        <v>0</v>
      </c>
      <c r="M230" s="43"/>
      <c r="N230" s="299"/>
      <c r="O230" s="7"/>
      <c r="P230" s="495"/>
      <c r="Q230" s="464"/>
      <c r="R230" s="7"/>
      <c r="S230" s="7"/>
      <c r="T230" s="7"/>
      <c r="U230" s="7"/>
      <c r="V230" s="7"/>
      <c r="W230" s="7"/>
    </row>
    <row r="231" spans="1:23" ht="14.4" customHeight="1" x14ac:dyDescent="0.3">
      <c r="A231" s="216"/>
      <c r="B231" s="140"/>
      <c r="C231" s="40">
        <v>50</v>
      </c>
      <c r="D231" s="464">
        <v>56</v>
      </c>
      <c r="E231" s="40"/>
      <c r="F231" s="364"/>
      <c r="G231" s="364"/>
      <c r="H231" s="364"/>
      <c r="I231" s="364"/>
      <c r="J231" s="364"/>
      <c r="K231" s="42">
        <f t="shared" si="58"/>
        <v>0</v>
      </c>
      <c r="L231" s="43">
        <f t="shared" si="59"/>
        <v>0</v>
      </c>
      <c r="M231" s="43"/>
      <c r="N231" s="299"/>
      <c r="O231" s="7"/>
      <c r="P231" s="495"/>
      <c r="Q231" s="464"/>
      <c r="R231" s="7"/>
      <c r="S231" s="7"/>
      <c r="T231" s="7"/>
      <c r="U231" s="7"/>
      <c r="V231" s="7"/>
      <c r="W231" s="7"/>
    </row>
    <row r="232" spans="1:23" ht="14.4" customHeight="1" x14ac:dyDescent="0.3">
      <c r="A232" s="139"/>
      <c r="B232" s="344"/>
      <c r="C232" s="40">
        <v>52</v>
      </c>
      <c r="D232" s="464">
        <v>64</v>
      </c>
      <c r="E232" s="40"/>
      <c r="F232" s="364"/>
      <c r="G232" s="364"/>
      <c r="H232" s="364"/>
      <c r="I232" s="364"/>
      <c r="J232" s="364"/>
      <c r="K232" s="42">
        <f t="shared" si="58"/>
        <v>0</v>
      </c>
      <c r="L232" s="43">
        <f t="shared" si="59"/>
        <v>0</v>
      </c>
      <c r="M232" s="43"/>
      <c r="N232" s="299"/>
      <c r="O232" s="7"/>
      <c r="P232" s="495"/>
      <c r="Q232" s="464"/>
      <c r="R232" s="7"/>
      <c r="S232" s="7"/>
      <c r="T232" s="7"/>
      <c r="U232" s="7"/>
      <c r="V232" s="7"/>
      <c r="W232" s="7"/>
    </row>
    <row r="233" spans="1:23" ht="14.4" customHeight="1" thickBot="1" x14ac:dyDescent="0.35">
      <c r="A233" s="139"/>
      <c r="B233" s="344"/>
      <c r="C233" s="40">
        <v>54</v>
      </c>
      <c r="D233" s="464">
        <v>64</v>
      </c>
      <c r="E233" s="40"/>
      <c r="F233" s="364"/>
      <c r="G233" s="364"/>
      <c r="H233" s="364"/>
      <c r="I233" s="364"/>
      <c r="J233" s="364"/>
      <c r="K233" s="42">
        <f t="shared" si="58"/>
        <v>0</v>
      </c>
      <c r="L233" s="43">
        <f t="shared" si="59"/>
        <v>0</v>
      </c>
      <c r="M233" s="43"/>
      <c r="N233" s="299"/>
      <c r="O233" s="7"/>
      <c r="P233" s="495"/>
      <c r="Q233" s="464"/>
      <c r="R233" s="7"/>
      <c r="S233" s="7"/>
      <c r="T233" s="7"/>
      <c r="U233" s="7"/>
      <c r="V233" s="7"/>
      <c r="W233" s="7"/>
    </row>
    <row r="234" spans="1:23" ht="14.4" customHeight="1" x14ac:dyDescent="0.3">
      <c r="A234" s="137" t="s">
        <v>481</v>
      </c>
      <c r="B234" s="349" t="s">
        <v>117</v>
      </c>
      <c r="C234" s="27"/>
      <c r="D234" s="500">
        <v>0</v>
      </c>
      <c r="E234" s="272" t="s">
        <v>15</v>
      </c>
      <c r="F234" s="514" t="s">
        <v>155</v>
      </c>
      <c r="G234" s="443" t="s">
        <v>373</v>
      </c>
      <c r="H234" s="515" t="s">
        <v>374</v>
      </c>
      <c r="I234" s="548" t="s">
        <v>603</v>
      </c>
      <c r="J234" s="516" t="s">
        <v>301</v>
      </c>
      <c r="K234" s="35">
        <f>K235+K236+K237+K238+K239+K240+K241</f>
        <v>0</v>
      </c>
      <c r="L234" s="37"/>
      <c r="M234" s="37"/>
      <c r="N234" s="299"/>
      <c r="O234" s="7"/>
      <c r="P234" s="495"/>
      <c r="Q234" s="464"/>
      <c r="R234" s="7"/>
      <c r="S234" s="7"/>
      <c r="T234" s="7"/>
      <c r="U234" s="7"/>
      <c r="V234" s="7"/>
      <c r="W234" s="7"/>
    </row>
    <row r="235" spans="1:23" ht="14.4" customHeight="1" x14ac:dyDescent="0.3">
      <c r="A235" s="139"/>
      <c r="B235" s="140"/>
      <c r="C235" s="53">
        <v>42</v>
      </c>
      <c r="D235" s="464">
        <v>56</v>
      </c>
      <c r="E235" s="53"/>
      <c r="F235" s="65"/>
      <c r="G235" s="65"/>
      <c r="H235" s="65"/>
      <c r="I235" s="65"/>
      <c r="J235" s="65"/>
      <c r="K235" s="42">
        <f t="shared" ref="K235:K241" si="60">J235+I235+H235+G235+F235+E235</f>
        <v>0</v>
      </c>
      <c r="L235" s="43">
        <f t="shared" ref="L235:L241" si="61">K235*D235</f>
        <v>0</v>
      </c>
      <c r="M235" s="43"/>
      <c r="N235" s="299"/>
      <c r="O235" s="7"/>
      <c r="P235" s="495"/>
      <c r="Q235" s="464"/>
      <c r="R235" s="7"/>
      <c r="S235" s="7"/>
      <c r="T235" s="7"/>
      <c r="U235" s="7"/>
      <c r="V235" s="7"/>
      <c r="W235" s="7"/>
    </row>
    <row r="236" spans="1:23" ht="14.4" customHeight="1" x14ac:dyDescent="0.3">
      <c r="A236" s="139"/>
      <c r="B236" s="140"/>
      <c r="C236" s="53">
        <v>44</v>
      </c>
      <c r="D236" s="464">
        <v>56</v>
      </c>
      <c r="E236" s="53"/>
      <c r="F236" s="65"/>
      <c r="G236" s="65"/>
      <c r="H236" s="65"/>
      <c r="I236" s="65"/>
      <c r="J236" s="65"/>
      <c r="K236" s="42">
        <f t="shared" si="60"/>
        <v>0</v>
      </c>
      <c r="L236" s="43">
        <f t="shared" si="61"/>
        <v>0</v>
      </c>
      <c r="M236" s="43"/>
      <c r="N236" s="299"/>
      <c r="O236" s="7"/>
      <c r="P236" s="495"/>
      <c r="Q236" s="464"/>
      <c r="R236" s="7"/>
      <c r="S236" s="7"/>
      <c r="T236" s="7"/>
      <c r="U236" s="7"/>
      <c r="V236" s="7"/>
      <c r="W236" s="7"/>
    </row>
    <row r="237" spans="1:23" ht="14.4" customHeight="1" x14ac:dyDescent="0.3">
      <c r="A237" s="139"/>
      <c r="B237" s="140"/>
      <c r="C237" s="53">
        <v>46</v>
      </c>
      <c r="D237" s="464">
        <v>56</v>
      </c>
      <c r="E237" s="53"/>
      <c r="F237" s="65"/>
      <c r="G237" s="65"/>
      <c r="H237" s="65"/>
      <c r="I237" s="65"/>
      <c r="J237" s="65"/>
      <c r="K237" s="42">
        <f t="shared" si="60"/>
        <v>0</v>
      </c>
      <c r="L237" s="43">
        <f t="shared" si="61"/>
        <v>0</v>
      </c>
      <c r="M237" s="43"/>
      <c r="N237" s="299"/>
      <c r="O237" s="7"/>
      <c r="P237" s="495"/>
      <c r="Q237" s="464"/>
      <c r="R237" s="7"/>
      <c r="S237" s="7"/>
      <c r="T237" s="7"/>
      <c r="U237" s="7"/>
      <c r="V237" s="7"/>
      <c r="W237" s="7"/>
    </row>
    <row r="238" spans="1:23" ht="14.4" customHeight="1" x14ac:dyDescent="0.3">
      <c r="A238" s="139"/>
      <c r="B238" s="140"/>
      <c r="C238" s="53">
        <v>48</v>
      </c>
      <c r="D238" s="464">
        <v>56</v>
      </c>
      <c r="E238" s="53"/>
      <c r="F238" s="65"/>
      <c r="G238" s="65"/>
      <c r="H238" s="65"/>
      <c r="I238" s="65"/>
      <c r="J238" s="65"/>
      <c r="K238" s="42">
        <f t="shared" si="60"/>
        <v>0</v>
      </c>
      <c r="L238" s="43">
        <f t="shared" si="61"/>
        <v>0</v>
      </c>
      <c r="M238" s="43"/>
      <c r="N238" s="299"/>
      <c r="O238" s="7"/>
      <c r="P238" s="495"/>
      <c r="Q238" s="464"/>
      <c r="R238" s="7"/>
      <c r="S238" s="7"/>
      <c r="T238" s="7"/>
      <c r="U238" s="7"/>
      <c r="V238" s="7"/>
      <c r="W238" s="7"/>
    </row>
    <row r="239" spans="1:23" ht="14.4" customHeight="1" x14ac:dyDescent="0.3">
      <c r="A239" s="216"/>
      <c r="B239" s="140"/>
      <c r="C239" s="53">
        <v>50</v>
      </c>
      <c r="D239" s="464">
        <v>56</v>
      </c>
      <c r="E239" s="53"/>
      <c r="F239" s="65"/>
      <c r="G239" s="65"/>
      <c r="H239" s="65"/>
      <c r="I239" s="65"/>
      <c r="J239" s="65"/>
      <c r="K239" s="42">
        <f t="shared" si="60"/>
        <v>0</v>
      </c>
      <c r="L239" s="43">
        <f t="shared" si="61"/>
        <v>0</v>
      </c>
      <c r="M239" s="43"/>
      <c r="N239" s="299"/>
      <c r="O239" s="7"/>
      <c r="P239" s="495"/>
      <c r="Q239" s="464"/>
      <c r="R239" s="7"/>
      <c r="S239" s="7"/>
      <c r="T239" s="7"/>
      <c r="U239" s="7"/>
      <c r="V239" s="7"/>
      <c r="W239" s="7"/>
    </row>
    <row r="240" spans="1:23" ht="14.4" customHeight="1" x14ac:dyDescent="0.3">
      <c r="A240" s="139"/>
      <c r="B240" s="344"/>
      <c r="C240" s="53">
        <v>52</v>
      </c>
      <c r="D240" s="464">
        <v>64</v>
      </c>
      <c r="E240" s="53"/>
      <c r="F240" s="65"/>
      <c r="G240" s="65"/>
      <c r="H240" s="65"/>
      <c r="I240" s="65"/>
      <c r="J240" s="65"/>
      <c r="K240" s="42">
        <f t="shared" si="60"/>
        <v>0</v>
      </c>
      <c r="L240" s="43">
        <f t="shared" si="61"/>
        <v>0</v>
      </c>
      <c r="M240" s="43"/>
      <c r="N240" s="299"/>
      <c r="O240" s="7"/>
      <c r="P240" s="495"/>
      <c r="Q240" s="464"/>
      <c r="R240" s="7"/>
      <c r="S240" s="7"/>
      <c r="T240" s="7"/>
      <c r="U240" s="7"/>
      <c r="V240" s="7"/>
      <c r="W240" s="7"/>
    </row>
    <row r="241" spans="1:23" ht="14.4" customHeight="1" x14ac:dyDescent="0.3">
      <c r="A241" s="139"/>
      <c r="B241" s="344"/>
      <c r="C241" s="53">
        <v>54</v>
      </c>
      <c r="D241" s="464">
        <v>64</v>
      </c>
      <c r="E241" s="53"/>
      <c r="F241" s="65"/>
      <c r="G241" s="65"/>
      <c r="H241" s="65"/>
      <c r="I241" s="65"/>
      <c r="J241" s="65"/>
      <c r="K241" s="42">
        <f t="shared" si="60"/>
        <v>0</v>
      </c>
      <c r="L241" s="43">
        <f t="shared" si="61"/>
        <v>0</v>
      </c>
      <c r="M241" s="43"/>
      <c r="N241" s="299"/>
      <c r="O241" s="7"/>
      <c r="P241" s="495"/>
      <c r="Q241" s="464"/>
      <c r="R241" s="7"/>
      <c r="S241" s="7"/>
      <c r="T241" s="7"/>
      <c r="U241" s="7"/>
      <c r="V241" s="7"/>
      <c r="W241" s="7"/>
    </row>
    <row r="242" spans="1:23" ht="14.4" customHeight="1" x14ac:dyDescent="0.3">
      <c r="A242" s="139" t="s">
        <v>486</v>
      </c>
      <c r="B242" s="212" t="s">
        <v>117</v>
      </c>
      <c r="C242" s="53"/>
      <c r="D242" s="464"/>
      <c r="E242" s="439" t="s">
        <v>34</v>
      </c>
      <c r="F242" s="439" t="s">
        <v>124</v>
      </c>
      <c r="G242" s="503" t="s">
        <v>241</v>
      </c>
      <c r="H242" s="504" t="s">
        <v>156</v>
      </c>
      <c r="I242" s="506" t="s">
        <v>129</v>
      </c>
      <c r="J242" s="439" t="s">
        <v>139</v>
      </c>
      <c r="K242" s="88">
        <f>K243+K244+K245+K247+K249+K249</f>
        <v>0</v>
      </c>
      <c r="L242" s="43"/>
      <c r="M242" s="43"/>
      <c r="N242" s="299"/>
      <c r="O242" s="7"/>
      <c r="P242" s="495"/>
      <c r="Q242" s="464"/>
      <c r="R242" s="7"/>
      <c r="S242" s="7"/>
      <c r="T242" s="7"/>
      <c r="U242" s="7"/>
      <c r="V242" s="7"/>
      <c r="W242" s="7"/>
    </row>
    <row r="243" spans="1:23" ht="14.4" customHeight="1" x14ac:dyDescent="0.3">
      <c r="A243" s="139"/>
      <c r="B243" s="140"/>
      <c r="C243" s="40">
        <v>44</v>
      </c>
      <c r="D243" s="464">
        <v>61</v>
      </c>
      <c r="E243" s="343"/>
      <c r="F243" s="343"/>
      <c r="G243" s="343"/>
      <c r="H243" s="343"/>
      <c r="I243" s="343"/>
      <c r="J243" s="343"/>
      <c r="K243" s="42">
        <f t="shared" ref="K243:K247" si="62">J243+I243+H243+G243+F243+E243</f>
        <v>0</v>
      </c>
      <c r="L243" s="43">
        <f t="shared" ref="L243:L247" si="63">K243*D243</f>
        <v>0</v>
      </c>
      <c r="M243" s="43"/>
      <c r="N243" s="299"/>
      <c r="O243" s="7"/>
      <c r="P243" s="495"/>
      <c r="Q243" s="464"/>
      <c r="R243" s="7"/>
      <c r="S243" s="7"/>
      <c r="T243" s="7"/>
      <c r="U243" s="7"/>
      <c r="V243" s="7"/>
      <c r="W243" s="7"/>
    </row>
    <row r="244" spans="1:23" ht="14.4" customHeight="1" x14ac:dyDescent="0.3">
      <c r="A244" s="139"/>
      <c r="B244" s="140"/>
      <c r="C244" s="40">
        <v>46</v>
      </c>
      <c r="D244" s="464">
        <v>61</v>
      </c>
      <c r="E244" s="40"/>
      <c r="F244" s="40"/>
      <c r="G244" s="40"/>
      <c r="H244" s="53"/>
      <c r="I244" s="53"/>
      <c r="J244" s="53"/>
      <c r="K244" s="42">
        <f t="shared" si="62"/>
        <v>0</v>
      </c>
      <c r="L244" s="43">
        <f t="shared" si="63"/>
        <v>0</v>
      </c>
      <c r="M244" s="43"/>
      <c r="N244" s="299"/>
      <c r="O244" s="7"/>
      <c r="P244" s="495"/>
      <c r="Q244" s="464"/>
      <c r="R244" s="7"/>
      <c r="S244" s="7"/>
      <c r="T244" s="7"/>
      <c r="U244" s="7"/>
      <c r="V244" s="7"/>
      <c r="W244" s="7"/>
    </row>
    <row r="245" spans="1:23" ht="14.4" customHeight="1" x14ac:dyDescent="0.3">
      <c r="A245" s="139"/>
      <c r="B245" s="140"/>
      <c r="C245" s="40">
        <v>48</v>
      </c>
      <c r="D245" s="464">
        <v>61</v>
      </c>
      <c r="E245" s="40"/>
      <c r="F245" s="40"/>
      <c r="G245" s="40"/>
      <c r="H245" s="53"/>
      <c r="I245" s="53"/>
      <c r="J245" s="53"/>
      <c r="K245" s="42">
        <f t="shared" si="62"/>
        <v>0</v>
      </c>
      <c r="L245" s="43">
        <f t="shared" si="63"/>
        <v>0</v>
      </c>
      <c r="M245" s="43"/>
      <c r="N245" s="299"/>
      <c r="O245" s="7"/>
      <c r="P245" s="495"/>
      <c r="Q245" s="464"/>
      <c r="R245" s="7"/>
      <c r="S245" s="7"/>
      <c r="T245" s="7"/>
      <c r="U245" s="7"/>
      <c r="V245" s="7"/>
      <c r="W245" s="7"/>
    </row>
    <row r="246" spans="1:23" ht="14.4" customHeight="1" x14ac:dyDescent="0.3">
      <c r="A246" s="139"/>
      <c r="B246" s="140"/>
      <c r="C246" s="40">
        <v>50</v>
      </c>
      <c r="D246" s="464">
        <v>61</v>
      </c>
      <c r="E246" s="40"/>
      <c r="F246" s="40"/>
      <c r="G246" s="40"/>
      <c r="H246" s="53"/>
      <c r="I246" s="53"/>
      <c r="J246" s="53"/>
      <c r="K246" s="42">
        <f t="shared" si="62"/>
        <v>0</v>
      </c>
      <c r="L246" s="43">
        <f t="shared" si="63"/>
        <v>0</v>
      </c>
      <c r="M246" s="43"/>
      <c r="N246" s="299"/>
      <c r="O246" s="7"/>
      <c r="P246" s="495"/>
      <c r="Q246" s="464"/>
      <c r="R246" s="7"/>
      <c r="S246" s="7"/>
      <c r="T246" s="7"/>
      <c r="U246" s="7"/>
      <c r="V246" s="7"/>
      <c r="W246" s="7"/>
    </row>
    <row r="247" spans="1:23" ht="14.4" customHeight="1" x14ac:dyDescent="0.3">
      <c r="A247" s="139"/>
      <c r="B247" s="140"/>
      <c r="C247" s="40">
        <v>52</v>
      </c>
      <c r="D247" s="464">
        <v>69</v>
      </c>
      <c r="E247" s="40"/>
      <c r="F247" s="40"/>
      <c r="G247" s="40"/>
      <c r="H247" s="53"/>
      <c r="I247" s="53"/>
      <c r="J247" s="53"/>
      <c r="K247" s="42">
        <f t="shared" si="62"/>
        <v>0</v>
      </c>
      <c r="L247" s="43">
        <f t="shared" si="63"/>
        <v>0</v>
      </c>
      <c r="M247" s="43"/>
      <c r="N247" s="299"/>
      <c r="O247" s="7"/>
      <c r="P247" s="495"/>
      <c r="Q247" s="464"/>
      <c r="R247" s="7"/>
      <c r="S247" s="7"/>
      <c r="T247" s="7"/>
      <c r="U247" s="7"/>
      <c r="V247" s="7"/>
      <c r="W247" s="7"/>
    </row>
    <row r="248" spans="1:23" ht="14.4" customHeight="1" x14ac:dyDescent="0.3">
      <c r="A248" s="139"/>
      <c r="B248" s="140"/>
      <c r="C248" s="53">
        <v>54</v>
      </c>
      <c r="D248" s="464">
        <v>69</v>
      </c>
      <c r="E248" s="53"/>
      <c r="F248" s="53"/>
      <c r="G248" s="53"/>
      <c r="H248" s="53"/>
      <c r="I248" s="53"/>
      <c r="J248" s="53"/>
      <c r="K248" s="42">
        <f t="shared" ref="K248" si="64">J248+I248+H248+G248+F248+E248</f>
        <v>0</v>
      </c>
      <c r="L248" s="43">
        <f t="shared" ref="L248" si="65">K248*D248</f>
        <v>0</v>
      </c>
      <c r="M248" s="43"/>
      <c r="N248" s="299"/>
      <c r="O248" s="7"/>
      <c r="P248" s="495"/>
      <c r="Q248" s="464"/>
      <c r="R248" s="7"/>
      <c r="S248" s="7"/>
      <c r="T248" s="7"/>
      <c r="U248" s="7"/>
      <c r="V248" s="7"/>
      <c r="W248" s="7"/>
    </row>
    <row r="249" spans="1:23" ht="14.4" customHeight="1" thickBot="1" x14ac:dyDescent="0.35">
      <c r="A249" s="139"/>
      <c r="B249" s="140"/>
      <c r="C249" s="53">
        <v>56</v>
      </c>
      <c r="D249" s="464">
        <v>77</v>
      </c>
      <c r="E249" s="53"/>
      <c r="F249" s="53"/>
      <c r="G249" s="53"/>
      <c r="H249" s="53"/>
      <c r="I249" s="53"/>
      <c r="J249" s="53"/>
      <c r="K249" s="42">
        <f t="shared" ref="K249" si="66">J249+I249+H249+G249+F249+E249</f>
        <v>0</v>
      </c>
      <c r="L249" s="43">
        <f t="shared" ref="L249" si="67">K249*D249</f>
        <v>0</v>
      </c>
      <c r="M249" s="43"/>
      <c r="N249" s="299"/>
      <c r="O249" s="7"/>
      <c r="P249" s="495"/>
      <c r="Q249" s="464"/>
      <c r="R249" s="7"/>
      <c r="S249" s="7"/>
      <c r="T249" s="7"/>
      <c r="U249" s="7"/>
      <c r="V249" s="7"/>
      <c r="W249" s="7"/>
    </row>
    <row r="250" spans="1:23" ht="14.4" customHeight="1" x14ac:dyDescent="0.3">
      <c r="A250" s="137" t="s">
        <v>487</v>
      </c>
      <c r="B250" s="138" t="s">
        <v>117</v>
      </c>
      <c r="C250" s="27"/>
      <c r="D250" s="500"/>
      <c r="E250" s="272" t="s">
        <v>34</v>
      </c>
      <c r="F250" s="272" t="s">
        <v>124</v>
      </c>
      <c r="G250" s="507" t="s">
        <v>241</v>
      </c>
      <c r="H250" s="508" t="s">
        <v>156</v>
      </c>
      <c r="I250" s="509" t="s">
        <v>163</v>
      </c>
      <c r="J250" s="510" t="s">
        <v>15</v>
      </c>
      <c r="K250" s="35"/>
      <c r="L250" s="37"/>
      <c r="M250" s="37"/>
      <c r="N250" s="299"/>
      <c r="O250" s="7"/>
      <c r="P250" s="495"/>
      <c r="Q250" s="464"/>
      <c r="R250" s="7"/>
      <c r="S250" s="7"/>
      <c r="T250" s="7"/>
      <c r="U250" s="7"/>
      <c r="V250" s="7"/>
      <c r="W250" s="7"/>
    </row>
    <row r="251" spans="1:23" ht="14.4" customHeight="1" x14ac:dyDescent="0.3">
      <c r="A251" s="139"/>
      <c r="B251" s="140"/>
      <c r="C251" s="53">
        <v>42</v>
      </c>
      <c r="D251" s="464">
        <v>61</v>
      </c>
      <c r="E251" s="343"/>
      <c r="F251" s="343"/>
      <c r="G251" s="343"/>
      <c r="H251" s="343"/>
      <c r="I251" s="343"/>
      <c r="J251" s="343"/>
      <c r="K251" s="42">
        <f t="shared" ref="K251:K255" si="68">J251+I251+H251+G251+F251+E251</f>
        <v>0</v>
      </c>
      <c r="L251" s="43">
        <f t="shared" ref="L251:L255" si="69">K251*D251</f>
        <v>0</v>
      </c>
      <c r="M251" s="43"/>
      <c r="N251" s="299"/>
      <c r="O251" s="7"/>
      <c r="P251" s="495"/>
      <c r="Q251" s="464"/>
      <c r="R251" s="7"/>
      <c r="S251" s="7"/>
      <c r="T251" s="7"/>
      <c r="U251" s="7"/>
      <c r="V251" s="7"/>
      <c r="W251" s="7"/>
    </row>
    <row r="252" spans="1:23" ht="14.4" customHeight="1" x14ac:dyDescent="0.3">
      <c r="A252" s="139"/>
      <c r="B252" s="140"/>
      <c r="C252" s="53">
        <v>44</v>
      </c>
      <c r="D252" s="464">
        <v>61</v>
      </c>
      <c r="E252" s="343"/>
      <c r="F252" s="343"/>
      <c r="G252" s="343"/>
      <c r="H252" s="343"/>
      <c r="I252" s="343"/>
      <c r="J252" s="343"/>
      <c r="K252" s="42">
        <f t="shared" si="68"/>
        <v>0</v>
      </c>
      <c r="L252" s="43">
        <f t="shared" si="69"/>
        <v>0</v>
      </c>
      <c r="M252" s="43"/>
      <c r="N252" s="299"/>
      <c r="O252" s="7"/>
      <c r="P252" s="495"/>
      <c r="Q252" s="464"/>
      <c r="R252" s="7"/>
      <c r="S252" s="7"/>
      <c r="T252" s="7"/>
      <c r="U252" s="7"/>
      <c r="V252" s="7"/>
      <c r="W252" s="7"/>
    </row>
    <row r="253" spans="1:23" ht="14.4" customHeight="1" x14ac:dyDescent="0.3">
      <c r="A253" s="139"/>
      <c r="B253" s="140"/>
      <c r="C253" s="53">
        <v>46</v>
      </c>
      <c r="D253" s="464">
        <v>61</v>
      </c>
      <c r="E253" s="343"/>
      <c r="F253" s="343"/>
      <c r="G253" s="343"/>
      <c r="H253" s="343"/>
      <c r="I253" s="343"/>
      <c r="J253" s="343"/>
      <c r="K253" s="42">
        <f t="shared" si="68"/>
        <v>0</v>
      </c>
      <c r="L253" s="43">
        <f t="shared" si="69"/>
        <v>0</v>
      </c>
      <c r="M253" s="43"/>
      <c r="N253" s="299"/>
      <c r="O253" s="7"/>
      <c r="P253" s="495"/>
      <c r="Q253" s="464"/>
      <c r="R253" s="7"/>
      <c r="S253" s="7"/>
      <c r="T253" s="7"/>
      <c r="U253" s="7"/>
      <c r="V253" s="7"/>
      <c r="W253" s="7"/>
    </row>
    <row r="254" spans="1:23" ht="14.4" customHeight="1" x14ac:dyDescent="0.3">
      <c r="A254" s="139"/>
      <c r="B254" s="140"/>
      <c r="C254" s="53">
        <v>48</v>
      </c>
      <c r="D254" s="464">
        <v>61</v>
      </c>
      <c r="E254" s="343"/>
      <c r="F254" s="343"/>
      <c r="G254" s="343"/>
      <c r="H254" s="343"/>
      <c r="I254" s="343"/>
      <c r="J254" s="343"/>
      <c r="K254" s="42">
        <f t="shared" si="68"/>
        <v>0</v>
      </c>
      <c r="L254" s="43">
        <f t="shared" si="69"/>
        <v>0</v>
      </c>
      <c r="M254" s="43"/>
      <c r="N254" s="299"/>
      <c r="O254" s="7"/>
      <c r="P254" s="495"/>
      <c r="Q254" s="464"/>
      <c r="R254" s="7"/>
      <c r="S254" s="7"/>
      <c r="T254" s="7"/>
      <c r="U254" s="7"/>
      <c r="V254" s="7"/>
      <c r="W254" s="7"/>
    </row>
    <row r="255" spans="1:23" ht="14.4" customHeight="1" thickBot="1" x14ac:dyDescent="0.35">
      <c r="A255" s="142"/>
      <c r="B255" s="208"/>
      <c r="C255" s="136">
        <v>50</v>
      </c>
      <c r="D255" s="501">
        <v>61</v>
      </c>
      <c r="E255" s="347"/>
      <c r="F255" s="347"/>
      <c r="G255" s="347"/>
      <c r="H255" s="347"/>
      <c r="I255" s="347"/>
      <c r="J255" s="347"/>
      <c r="K255" s="110">
        <f t="shared" si="68"/>
        <v>0</v>
      </c>
      <c r="L255" s="111">
        <f t="shared" si="69"/>
        <v>0</v>
      </c>
      <c r="M255" s="111"/>
      <c r="N255" s="299"/>
      <c r="O255" s="7"/>
      <c r="P255" s="495"/>
      <c r="Q255" s="464"/>
      <c r="R255" s="7"/>
      <c r="S255" s="7"/>
      <c r="T255" s="7"/>
      <c r="U255" s="7"/>
      <c r="V255" s="7"/>
      <c r="W255" s="7"/>
    </row>
    <row r="256" spans="1:23" ht="14.4" customHeight="1" x14ac:dyDescent="0.3">
      <c r="A256" s="139" t="s">
        <v>488</v>
      </c>
      <c r="B256" s="212" t="s">
        <v>117</v>
      </c>
      <c r="C256" s="53"/>
      <c r="D256" s="464">
        <v>0</v>
      </c>
      <c r="E256" s="439" t="s">
        <v>34</v>
      </c>
      <c r="F256" s="439" t="s">
        <v>175</v>
      </c>
      <c r="G256" s="46"/>
      <c r="H256" s="46"/>
      <c r="I256" s="46"/>
      <c r="J256" s="46"/>
      <c r="K256" s="88"/>
      <c r="L256" s="43"/>
      <c r="M256" s="43"/>
      <c r="N256" s="299"/>
      <c r="O256" s="7"/>
      <c r="P256" s="495"/>
      <c r="Q256" s="464"/>
      <c r="R256" s="7"/>
      <c r="S256" s="7"/>
      <c r="T256" s="7"/>
      <c r="U256" s="7"/>
      <c r="V256" s="7"/>
      <c r="W256" s="7"/>
    </row>
    <row r="257" spans="1:23" ht="14.4" customHeight="1" x14ac:dyDescent="0.3">
      <c r="A257" s="139"/>
      <c r="B257" s="140"/>
      <c r="C257" s="53">
        <v>46</v>
      </c>
      <c r="D257" s="464">
        <v>63</v>
      </c>
      <c r="E257" s="343"/>
      <c r="F257" s="343"/>
      <c r="G257" s="46"/>
      <c r="H257" s="46"/>
      <c r="I257" s="46"/>
      <c r="J257" s="46"/>
      <c r="K257" s="42">
        <f t="shared" ref="K257:K262" si="70">J257+I257+H257+G257+F257+E257</f>
        <v>0</v>
      </c>
      <c r="L257" s="43">
        <f t="shared" ref="L257:L262" si="71">K257*D257</f>
        <v>0</v>
      </c>
      <c r="M257" s="43"/>
      <c r="N257" s="299"/>
      <c r="O257" s="7"/>
      <c r="P257" s="495"/>
      <c r="Q257" s="464"/>
      <c r="R257" s="7"/>
      <c r="S257" s="7"/>
      <c r="T257" s="7"/>
      <c r="U257" s="7"/>
      <c r="V257" s="7"/>
      <c r="W257" s="7"/>
    </row>
    <row r="258" spans="1:23" ht="14.4" customHeight="1" x14ac:dyDescent="0.3">
      <c r="A258" s="139"/>
      <c r="B258" s="140"/>
      <c r="C258" s="53">
        <v>48</v>
      </c>
      <c r="D258" s="464">
        <v>63</v>
      </c>
      <c r="E258" s="343"/>
      <c r="F258" s="343"/>
      <c r="G258" s="46"/>
      <c r="H258" s="46"/>
      <c r="I258" s="46"/>
      <c r="J258" s="46"/>
      <c r="K258" s="42">
        <f t="shared" si="70"/>
        <v>0</v>
      </c>
      <c r="L258" s="43">
        <f t="shared" si="71"/>
        <v>0</v>
      </c>
      <c r="M258" s="43"/>
      <c r="N258" s="299"/>
      <c r="O258" s="7"/>
      <c r="P258" s="495"/>
      <c r="Q258" s="464"/>
      <c r="R258" s="7"/>
      <c r="S258" s="7"/>
      <c r="T258" s="7"/>
      <c r="U258" s="7"/>
      <c r="V258" s="7"/>
      <c r="W258" s="7"/>
    </row>
    <row r="259" spans="1:23" ht="14.4" customHeight="1" x14ac:dyDescent="0.3">
      <c r="A259" s="139"/>
      <c r="B259" s="140"/>
      <c r="C259" s="53">
        <v>50</v>
      </c>
      <c r="D259" s="464">
        <v>63</v>
      </c>
      <c r="E259" s="343"/>
      <c r="F259" s="343"/>
      <c r="G259" s="46"/>
      <c r="H259" s="46"/>
      <c r="I259" s="46"/>
      <c r="J259" s="46"/>
      <c r="K259" s="42">
        <f t="shared" si="70"/>
        <v>0</v>
      </c>
      <c r="L259" s="43">
        <f t="shared" si="71"/>
        <v>0</v>
      </c>
      <c r="M259" s="43"/>
      <c r="N259" s="299"/>
      <c r="O259" s="7"/>
      <c r="P259" s="495"/>
      <c r="Q259" s="464"/>
      <c r="R259" s="7"/>
      <c r="S259" s="7"/>
      <c r="T259" s="7"/>
      <c r="U259" s="7"/>
      <c r="V259" s="7"/>
      <c r="W259" s="7"/>
    </row>
    <row r="260" spans="1:23" ht="14.4" customHeight="1" x14ac:dyDescent="0.3">
      <c r="A260" s="139"/>
      <c r="B260" s="140"/>
      <c r="C260" s="53">
        <v>52</v>
      </c>
      <c r="D260" s="464">
        <v>71</v>
      </c>
      <c r="E260" s="343"/>
      <c r="F260" s="343"/>
      <c r="G260" s="46"/>
      <c r="H260" s="46"/>
      <c r="I260" s="46"/>
      <c r="J260" s="46"/>
      <c r="K260" s="42">
        <f t="shared" si="70"/>
        <v>0</v>
      </c>
      <c r="L260" s="43">
        <f t="shared" si="71"/>
        <v>0</v>
      </c>
      <c r="M260" s="43"/>
      <c r="N260" s="299"/>
      <c r="O260" s="7"/>
      <c r="P260" s="495"/>
      <c r="Q260" s="464"/>
      <c r="R260" s="7"/>
      <c r="S260" s="7"/>
      <c r="T260" s="7"/>
      <c r="U260" s="7"/>
      <c r="V260" s="7"/>
      <c r="W260" s="7"/>
    </row>
    <row r="261" spans="1:23" ht="14.4" customHeight="1" x14ac:dyDescent="0.3">
      <c r="A261" s="139"/>
      <c r="B261" s="140"/>
      <c r="C261" s="53">
        <v>54</v>
      </c>
      <c r="D261" s="464">
        <v>71</v>
      </c>
      <c r="E261" s="343"/>
      <c r="F261" s="343"/>
      <c r="G261" s="46"/>
      <c r="H261" s="46"/>
      <c r="I261" s="46"/>
      <c r="J261" s="46"/>
      <c r="K261" s="42">
        <f t="shared" si="70"/>
        <v>0</v>
      </c>
      <c r="L261" s="43">
        <f t="shared" si="71"/>
        <v>0</v>
      </c>
      <c r="M261" s="43"/>
      <c r="N261" s="299"/>
      <c r="O261" s="7"/>
      <c r="P261" s="495"/>
      <c r="Q261" s="464"/>
      <c r="R261" s="7"/>
      <c r="S261" s="7"/>
      <c r="T261" s="7"/>
      <c r="U261" s="7"/>
      <c r="V261" s="7"/>
      <c r="W261" s="7"/>
    </row>
    <row r="262" spans="1:23" ht="14.4" customHeight="1" thickBot="1" x14ac:dyDescent="0.35">
      <c r="A262" s="139"/>
      <c r="B262" s="140"/>
      <c r="C262" s="53">
        <v>56</v>
      </c>
      <c r="D262" s="464">
        <v>82</v>
      </c>
      <c r="E262" s="343"/>
      <c r="F262" s="343"/>
      <c r="G262" s="46"/>
      <c r="H262" s="46"/>
      <c r="I262" s="46"/>
      <c r="J262" s="46"/>
      <c r="K262" s="42">
        <f t="shared" si="70"/>
        <v>0</v>
      </c>
      <c r="L262" s="43">
        <f t="shared" si="71"/>
        <v>0</v>
      </c>
      <c r="M262" s="43"/>
      <c r="N262" s="299"/>
      <c r="O262" s="7"/>
      <c r="P262" s="495"/>
      <c r="Q262" s="464"/>
      <c r="R262" s="7"/>
      <c r="S262" s="7"/>
      <c r="T262" s="7"/>
      <c r="U262" s="7"/>
      <c r="V262" s="7"/>
      <c r="W262" s="7"/>
    </row>
    <row r="263" spans="1:23" ht="14.4" customHeight="1" x14ac:dyDescent="0.3">
      <c r="A263" s="137" t="s">
        <v>489</v>
      </c>
      <c r="B263" s="138" t="s">
        <v>117</v>
      </c>
      <c r="C263" s="27"/>
      <c r="D263" s="500">
        <v>0</v>
      </c>
      <c r="E263" s="272" t="s">
        <v>124</v>
      </c>
      <c r="F263" s="272" t="s">
        <v>156</v>
      </c>
      <c r="G263" s="272" t="s">
        <v>175</v>
      </c>
      <c r="H263" s="272" t="s">
        <v>34</v>
      </c>
      <c r="I263" s="75"/>
      <c r="J263" s="75"/>
      <c r="K263" s="35">
        <f>K264+K265+K266+K268</f>
        <v>0</v>
      </c>
      <c r="L263" s="37"/>
      <c r="M263" s="37"/>
      <c r="N263" s="299"/>
      <c r="O263" s="7"/>
      <c r="P263" s="495"/>
      <c r="Q263" s="464"/>
      <c r="R263" s="7"/>
      <c r="S263" s="7"/>
      <c r="T263" s="7"/>
      <c r="U263" s="7"/>
      <c r="V263" s="7"/>
      <c r="W263" s="7"/>
    </row>
    <row r="264" spans="1:23" ht="14.4" customHeight="1" x14ac:dyDescent="0.3">
      <c r="A264" s="139"/>
      <c r="B264" s="140"/>
      <c r="C264" s="53">
        <v>40</v>
      </c>
      <c r="D264" s="464">
        <v>59</v>
      </c>
      <c r="E264" s="343"/>
      <c r="F264" s="343"/>
      <c r="G264" s="343"/>
      <c r="H264" s="343"/>
      <c r="I264" s="46"/>
      <c r="J264" s="46"/>
      <c r="K264" s="42">
        <f t="shared" ref="K264:K268" si="72">J264+I264+H264+G264+F264+E264</f>
        <v>0</v>
      </c>
      <c r="L264" s="43">
        <f t="shared" ref="L264:L268" si="73">K264*D264</f>
        <v>0</v>
      </c>
      <c r="M264" s="43"/>
      <c r="N264" s="299"/>
      <c r="O264" s="7"/>
      <c r="P264" s="495"/>
      <c r="Q264" s="464"/>
      <c r="R264" s="7"/>
      <c r="S264" s="7"/>
      <c r="T264" s="7"/>
      <c r="U264" s="7"/>
      <c r="V264" s="7"/>
      <c r="W264" s="7"/>
    </row>
    <row r="265" spans="1:23" ht="14.4" customHeight="1" x14ac:dyDescent="0.3">
      <c r="A265" s="139"/>
      <c r="B265" s="140"/>
      <c r="C265" s="53">
        <v>42</v>
      </c>
      <c r="D265" s="464">
        <v>59</v>
      </c>
      <c r="E265" s="343"/>
      <c r="F265" s="343"/>
      <c r="G265" s="343"/>
      <c r="H265" s="343"/>
      <c r="I265" s="46"/>
      <c r="J265" s="46"/>
      <c r="K265" s="42">
        <f t="shared" si="72"/>
        <v>0</v>
      </c>
      <c r="L265" s="43">
        <f t="shared" si="73"/>
        <v>0</v>
      </c>
      <c r="M265" s="43"/>
      <c r="N265" s="299"/>
      <c r="O265" s="7"/>
      <c r="P265" s="495"/>
      <c r="Q265" s="464"/>
      <c r="R265" s="7"/>
      <c r="S265" s="7"/>
      <c r="T265" s="7"/>
      <c r="U265" s="7"/>
      <c r="V265" s="7"/>
      <c r="W265" s="7"/>
    </row>
    <row r="266" spans="1:23" ht="14.4" customHeight="1" x14ac:dyDescent="0.3">
      <c r="A266" s="139"/>
      <c r="B266" s="140"/>
      <c r="C266" s="53">
        <v>44</v>
      </c>
      <c r="D266" s="464">
        <v>63</v>
      </c>
      <c r="E266" s="343"/>
      <c r="F266" s="343"/>
      <c r="G266" s="343"/>
      <c r="H266" s="343"/>
      <c r="I266" s="46"/>
      <c r="J266" s="46"/>
      <c r="K266" s="42">
        <f t="shared" si="72"/>
        <v>0</v>
      </c>
      <c r="L266" s="43">
        <f t="shared" si="73"/>
        <v>0</v>
      </c>
      <c r="M266" s="43"/>
      <c r="N266" s="299"/>
      <c r="O266" s="7"/>
      <c r="P266" s="495"/>
      <c r="Q266" s="464"/>
      <c r="R266" s="7"/>
      <c r="S266" s="7"/>
      <c r="T266" s="7"/>
      <c r="U266" s="7"/>
      <c r="V266" s="7"/>
      <c r="W266" s="7"/>
    </row>
    <row r="267" spans="1:23" ht="14.4" customHeight="1" x14ac:dyDescent="0.3">
      <c r="A267" s="139"/>
      <c r="B267" s="140"/>
      <c r="C267" s="53">
        <v>46</v>
      </c>
      <c r="D267" s="464">
        <v>63</v>
      </c>
      <c r="E267" s="343"/>
      <c r="F267" s="343"/>
      <c r="G267" s="343"/>
      <c r="H267" s="343"/>
      <c r="I267" s="46"/>
      <c r="J267" s="46"/>
      <c r="K267" s="42">
        <f t="shared" si="72"/>
        <v>0</v>
      </c>
      <c r="L267" s="43">
        <f t="shared" si="73"/>
        <v>0</v>
      </c>
      <c r="M267" s="43"/>
      <c r="N267" s="299"/>
      <c r="O267" s="7"/>
      <c r="P267" s="495"/>
      <c r="Q267" s="464"/>
      <c r="R267" s="7"/>
      <c r="S267" s="7"/>
      <c r="T267" s="7"/>
      <c r="U267" s="7"/>
      <c r="V267" s="7"/>
      <c r="W267" s="7"/>
    </row>
    <row r="268" spans="1:23" ht="14.4" customHeight="1" x14ac:dyDescent="0.3">
      <c r="A268" s="139"/>
      <c r="B268" s="374"/>
      <c r="C268" s="326"/>
      <c r="D268" s="464">
        <v>0</v>
      </c>
      <c r="E268" s="326"/>
      <c r="F268" s="46"/>
      <c r="G268" s="46"/>
      <c r="H268" s="46"/>
      <c r="I268" s="46"/>
      <c r="J268" s="46"/>
      <c r="K268" s="42">
        <f t="shared" si="72"/>
        <v>0</v>
      </c>
      <c r="L268" s="43">
        <f t="shared" si="73"/>
        <v>0</v>
      </c>
      <c r="M268" s="43"/>
      <c r="N268" s="299"/>
      <c r="O268" s="7"/>
      <c r="P268" s="495"/>
      <c r="Q268" s="464"/>
      <c r="R268" s="7"/>
      <c r="S268" s="7"/>
      <c r="T268" s="7"/>
      <c r="U268" s="7"/>
      <c r="V268" s="7"/>
      <c r="W268" s="7"/>
    </row>
    <row r="269" spans="1:23" ht="14.4" customHeight="1" thickBot="1" x14ac:dyDescent="0.35">
      <c r="A269" s="142"/>
      <c r="B269" s="512"/>
      <c r="C269" s="334"/>
      <c r="D269" s="501">
        <v>0</v>
      </c>
      <c r="E269" s="334"/>
      <c r="F269" s="513"/>
      <c r="G269" s="513"/>
      <c r="H269" s="69"/>
      <c r="I269" s="69"/>
      <c r="J269" s="69"/>
      <c r="K269" s="110"/>
      <c r="L269" s="111"/>
      <c r="M269" s="111"/>
      <c r="N269" s="299"/>
      <c r="O269" s="7"/>
      <c r="P269" s="495"/>
      <c r="Q269" s="464"/>
      <c r="R269" s="7"/>
      <c r="S269" s="7"/>
      <c r="T269" s="7"/>
      <c r="U269" s="7"/>
      <c r="V269" s="7"/>
      <c r="W269" s="7"/>
    </row>
    <row r="270" spans="1:23" ht="14.4" customHeight="1" x14ac:dyDescent="0.3">
      <c r="A270" s="139" t="s">
        <v>490</v>
      </c>
      <c r="B270" s="212" t="s">
        <v>117</v>
      </c>
      <c r="C270" s="53"/>
      <c r="D270" s="464"/>
      <c r="E270" s="439" t="s">
        <v>124</v>
      </c>
      <c r="F270" s="439" t="s">
        <v>156</v>
      </c>
      <c r="G270" s="439" t="s">
        <v>241</v>
      </c>
      <c r="H270" s="439" t="s">
        <v>163</v>
      </c>
      <c r="I270" s="439" t="s">
        <v>155</v>
      </c>
      <c r="J270" s="439" t="s">
        <v>129</v>
      </c>
      <c r="K270" s="88">
        <f>K271+K272+K273+K275+K277</f>
        <v>0</v>
      </c>
      <c r="L270" s="43"/>
      <c r="M270" s="43"/>
      <c r="N270" s="299"/>
      <c r="O270" s="7"/>
      <c r="P270" s="495"/>
      <c r="Q270" s="464"/>
      <c r="R270" s="7"/>
      <c r="S270" s="7"/>
      <c r="T270" s="7"/>
      <c r="U270" s="7"/>
      <c r="V270" s="7"/>
      <c r="W270" s="7"/>
    </row>
    <row r="271" spans="1:23" ht="14.4" customHeight="1" x14ac:dyDescent="0.3">
      <c r="A271" s="139"/>
      <c r="B271" s="140"/>
      <c r="C271" s="53">
        <v>42</v>
      </c>
      <c r="D271" s="464">
        <v>78</v>
      </c>
      <c r="E271" s="343"/>
      <c r="F271" s="343"/>
      <c r="G271" s="343"/>
      <c r="H271" s="343"/>
      <c r="I271" s="343"/>
      <c r="J271" s="343"/>
      <c r="K271" s="42">
        <f t="shared" ref="K271:K277" si="74">J271+I271+H271+G271+F271+E271</f>
        <v>0</v>
      </c>
      <c r="L271" s="43">
        <f t="shared" ref="L271:L277" si="75">K271*D271</f>
        <v>0</v>
      </c>
      <c r="M271" s="43"/>
      <c r="N271" s="299"/>
      <c r="O271" s="7"/>
      <c r="P271" s="495"/>
      <c r="Q271" s="464"/>
      <c r="R271" s="7"/>
      <c r="S271" s="7"/>
      <c r="T271" s="7"/>
      <c r="U271" s="7"/>
      <c r="V271" s="7"/>
      <c r="W271" s="7"/>
    </row>
    <row r="272" spans="1:23" ht="14.4" customHeight="1" x14ac:dyDescent="0.3">
      <c r="A272" s="139"/>
      <c r="B272" s="140"/>
      <c r="C272" s="53">
        <v>44</v>
      </c>
      <c r="D272" s="464">
        <v>78</v>
      </c>
      <c r="E272" s="343"/>
      <c r="F272" s="343"/>
      <c r="G272" s="343"/>
      <c r="H272" s="343"/>
      <c r="I272" s="343"/>
      <c r="J272" s="343"/>
      <c r="K272" s="42">
        <f t="shared" si="74"/>
        <v>0</v>
      </c>
      <c r="L272" s="43">
        <f t="shared" si="75"/>
        <v>0</v>
      </c>
      <c r="M272" s="43"/>
      <c r="N272" s="299"/>
      <c r="O272" s="7"/>
      <c r="P272" s="495"/>
      <c r="Q272" s="464"/>
      <c r="R272" s="7"/>
      <c r="S272" s="7"/>
      <c r="T272" s="7"/>
      <c r="U272" s="7"/>
      <c r="V272" s="7"/>
      <c r="W272" s="7"/>
    </row>
    <row r="273" spans="1:23" ht="14.4" customHeight="1" x14ac:dyDescent="0.3">
      <c r="A273" s="139"/>
      <c r="B273" s="140"/>
      <c r="C273" s="53">
        <v>46</v>
      </c>
      <c r="D273" s="464">
        <v>78</v>
      </c>
      <c r="E273" s="343"/>
      <c r="F273" s="343"/>
      <c r="G273" s="343"/>
      <c r="H273" s="343"/>
      <c r="I273" s="343"/>
      <c r="J273" s="343"/>
      <c r="K273" s="42">
        <f t="shared" si="74"/>
        <v>0</v>
      </c>
      <c r="L273" s="43">
        <f t="shared" si="75"/>
        <v>0</v>
      </c>
      <c r="M273" s="43"/>
      <c r="N273" s="299"/>
      <c r="O273" s="7"/>
      <c r="P273" s="495"/>
      <c r="Q273" s="464"/>
      <c r="R273" s="7"/>
      <c r="S273" s="7"/>
      <c r="T273" s="7"/>
      <c r="U273" s="7"/>
      <c r="V273" s="7"/>
      <c r="W273" s="7"/>
    </row>
    <row r="274" spans="1:23" ht="14.4" customHeight="1" x14ac:dyDescent="0.3">
      <c r="A274" s="139"/>
      <c r="B274" s="140"/>
      <c r="C274" s="53">
        <v>48</v>
      </c>
      <c r="D274" s="464">
        <v>78</v>
      </c>
      <c r="E274" s="343"/>
      <c r="F274" s="343"/>
      <c r="G274" s="343"/>
      <c r="H274" s="343"/>
      <c r="I274" s="343"/>
      <c r="J274" s="343"/>
      <c r="K274" s="42">
        <f t="shared" si="74"/>
        <v>0</v>
      </c>
      <c r="L274" s="43">
        <f t="shared" si="75"/>
        <v>0</v>
      </c>
      <c r="M274" s="43"/>
      <c r="N274" s="299"/>
      <c r="O274" s="7"/>
      <c r="P274" s="495"/>
      <c r="Q274" s="464"/>
      <c r="R274" s="7"/>
      <c r="S274" s="7"/>
      <c r="T274" s="7"/>
      <c r="U274" s="7"/>
      <c r="V274" s="7"/>
      <c r="W274" s="7"/>
    </row>
    <row r="275" spans="1:23" ht="14.4" customHeight="1" x14ac:dyDescent="0.3">
      <c r="A275" s="139"/>
      <c r="B275" s="140"/>
      <c r="C275" s="53">
        <v>50</v>
      </c>
      <c r="D275" s="464">
        <v>78</v>
      </c>
      <c r="E275" s="343"/>
      <c r="F275" s="343"/>
      <c r="G275" s="343"/>
      <c r="H275" s="343"/>
      <c r="I275" s="343"/>
      <c r="J275" s="343"/>
      <c r="K275" s="42">
        <f t="shared" si="74"/>
        <v>0</v>
      </c>
      <c r="L275" s="43">
        <f t="shared" si="75"/>
        <v>0</v>
      </c>
      <c r="M275" s="43"/>
      <c r="N275" s="299"/>
      <c r="O275" s="7"/>
      <c r="P275" s="495"/>
      <c r="Q275" s="464"/>
      <c r="R275" s="7"/>
      <c r="S275" s="7"/>
      <c r="T275" s="7"/>
      <c r="U275" s="7"/>
      <c r="V275" s="7"/>
      <c r="W275" s="7"/>
    </row>
    <row r="276" spans="1:23" ht="14.4" customHeight="1" x14ac:dyDescent="0.3">
      <c r="A276" s="139"/>
      <c r="B276" s="140"/>
      <c r="C276" s="53">
        <v>52</v>
      </c>
      <c r="D276" s="464">
        <v>92</v>
      </c>
      <c r="E276" s="343"/>
      <c r="F276" s="343"/>
      <c r="G276" s="343"/>
      <c r="H276" s="343"/>
      <c r="I276" s="343"/>
      <c r="J276" s="343"/>
      <c r="K276" s="42">
        <f t="shared" si="74"/>
        <v>0</v>
      </c>
      <c r="L276" s="43">
        <f t="shared" si="75"/>
        <v>0</v>
      </c>
      <c r="M276" s="43"/>
      <c r="N276" s="299"/>
      <c r="O276" s="7"/>
      <c r="P276" s="495"/>
      <c r="Q276" s="464"/>
      <c r="R276" s="7"/>
      <c r="S276" s="7"/>
      <c r="T276" s="7"/>
      <c r="U276" s="7"/>
      <c r="V276" s="7"/>
      <c r="W276" s="7"/>
    </row>
    <row r="277" spans="1:23" ht="14.4" customHeight="1" thickBot="1" x14ac:dyDescent="0.35">
      <c r="A277" s="139"/>
      <c r="B277" s="140"/>
      <c r="C277" s="53">
        <v>54</v>
      </c>
      <c r="D277" s="464">
        <v>92</v>
      </c>
      <c r="E277" s="343"/>
      <c r="F277" s="343"/>
      <c r="G277" s="343"/>
      <c r="H277" s="343"/>
      <c r="I277" s="343"/>
      <c r="J277" s="343"/>
      <c r="K277" s="42">
        <f t="shared" si="74"/>
        <v>0</v>
      </c>
      <c r="L277" s="43">
        <f t="shared" si="75"/>
        <v>0</v>
      </c>
      <c r="M277" s="43"/>
      <c r="N277" s="299"/>
      <c r="O277" s="7"/>
      <c r="P277" s="495"/>
      <c r="Q277" s="464"/>
      <c r="R277" s="7"/>
      <c r="S277" s="7"/>
      <c r="T277" s="7"/>
      <c r="U277" s="7"/>
      <c r="V277" s="7"/>
      <c r="W277" s="7"/>
    </row>
    <row r="278" spans="1:23" ht="14.4" customHeight="1" x14ac:dyDescent="0.3">
      <c r="A278" s="137" t="s">
        <v>516</v>
      </c>
      <c r="B278" s="138" t="s">
        <v>117</v>
      </c>
      <c r="C278" s="27"/>
      <c r="D278" s="500"/>
      <c r="E278" s="272" t="s">
        <v>156</v>
      </c>
      <c r="F278" s="75"/>
      <c r="G278" s="75"/>
      <c r="H278" s="75"/>
      <c r="I278" s="75"/>
      <c r="J278" s="75"/>
      <c r="K278" s="35">
        <f>K279+K280+K281+K283+K285</f>
        <v>0</v>
      </c>
      <c r="L278" s="37"/>
      <c r="M278" s="37"/>
      <c r="N278" s="299"/>
      <c r="O278" s="7"/>
      <c r="P278" s="495"/>
      <c r="Q278" s="464"/>
      <c r="R278" s="7"/>
      <c r="S278" s="7"/>
      <c r="T278" s="7"/>
      <c r="U278" s="7"/>
      <c r="V278" s="7"/>
      <c r="W278" s="7"/>
    </row>
    <row r="279" spans="1:23" ht="14.4" customHeight="1" x14ac:dyDescent="0.3">
      <c r="A279" s="139"/>
      <c r="B279" s="140"/>
      <c r="C279" s="53">
        <v>42</v>
      </c>
      <c r="D279" s="464">
        <v>78</v>
      </c>
      <c r="E279" s="343"/>
      <c r="F279" s="46"/>
      <c r="G279" s="46"/>
      <c r="H279" s="46"/>
      <c r="I279" s="46"/>
      <c r="J279" s="46"/>
      <c r="K279" s="42">
        <f t="shared" ref="K279:K285" si="76">J279+I279+H279+G279+F279+E279</f>
        <v>0</v>
      </c>
      <c r="L279" s="43">
        <f t="shared" ref="L279:L285" si="77">K279*D279</f>
        <v>0</v>
      </c>
      <c r="M279" s="43"/>
      <c r="N279" s="299"/>
      <c r="O279" s="7"/>
      <c r="P279" s="495"/>
      <c r="Q279" s="464"/>
      <c r="R279" s="7"/>
      <c r="S279" s="7"/>
      <c r="T279" s="7"/>
      <c r="U279" s="7"/>
      <c r="V279" s="7"/>
      <c r="W279" s="7"/>
    </row>
    <row r="280" spans="1:23" ht="14.4" customHeight="1" x14ac:dyDescent="0.3">
      <c r="A280" s="139"/>
      <c r="B280" s="140"/>
      <c r="C280" s="53">
        <v>44</v>
      </c>
      <c r="D280" s="464">
        <v>78</v>
      </c>
      <c r="E280" s="343"/>
      <c r="F280" s="46"/>
      <c r="G280" s="46"/>
      <c r="H280" s="46"/>
      <c r="I280" s="46"/>
      <c r="J280" s="46"/>
      <c r="K280" s="42">
        <f t="shared" si="76"/>
        <v>0</v>
      </c>
      <c r="L280" s="43">
        <f t="shared" si="77"/>
        <v>0</v>
      </c>
      <c r="M280" s="43"/>
      <c r="N280" s="299"/>
      <c r="O280" s="7"/>
      <c r="P280" s="495"/>
      <c r="Q280" s="464"/>
      <c r="R280" s="7"/>
      <c r="S280" s="7"/>
      <c r="T280" s="7"/>
      <c r="U280" s="7"/>
      <c r="V280" s="7"/>
      <c r="W280" s="7"/>
    </row>
    <row r="281" spans="1:23" ht="14.4" customHeight="1" x14ac:dyDescent="0.3">
      <c r="A281" s="139"/>
      <c r="B281" s="140"/>
      <c r="C281" s="53">
        <v>46</v>
      </c>
      <c r="D281" s="464">
        <v>78</v>
      </c>
      <c r="E281" s="343"/>
      <c r="F281" s="46"/>
      <c r="G281" s="46"/>
      <c r="H281" s="46"/>
      <c r="I281" s="46"/>
      <c r="J281" s="46"/>
      <c r="K281" s="42">
        <f t="shared" si="76"/>
        <v>0</v>
      </c>
      <c r="L281" s="43">
        <f t="shared" si="77"/>
        <v>0</v>
      </c>
      <c r="M281" s="43"/>
      <c r="N281" s="299"/>
      <c r="O281" s="7"/>
      <c r="P281" s="495"/>
      <c r="Q281" s="464"/>
      <c r="R281" s="7"/>
      <c r="S281" s="7"/>
      <c r="T281" s="7"/>
      <c r="U281" s="7"/>
      <c r="V281" s="7"/>
      <c r="W281" s="7"/>
    </row>
    <row r="282" spans="1:23" ht="14.4" customHeight="1" x14ac:dyDescent="0.3">
      <c r="A282" s="139"/>
      <c r="B282" s="140"/>
      <c r="C282" s="53">
        <v>48</v>
      </c>
      <c r="D282" s="464">
        <v>78</v>
      </c>
      <c r="E282" s="343"/>
      <c r="F282" s="46"/>
      <c r="G282" s="46"/>
      <c r="H282" s="46"/>
      <c r="I282" s="46"/>
      <c r="J282" s="46"/>
      <c r="K282" s="42">
        <f t="shared" si="76"/>
        <v>0</v>
      </c>
      <c r="L282" s="43">
        <f t="shared" si="77"/>
        <v>0</v>
      </c>
      <c r="M282" s="43"/>
      <c r="N282" s="299"/>
      <c r="O282" s="7"/>
      <c r="P282" s="495"/>
      <c r="Q282" s="464"/>
      <c r="R282" s="7"/>
      <c r="S282" s="7"/>
      <c r="T282" s="7"/>
      <c r="U282" s="7"/>
      <c r="V282" s="7"/>
      <c r="W282" s="7"/>
    </row>
    <row r="283" spans="1:23" ht="14.4" customHeight="1" x14ac:dyDescent="0.3">
      <c r="A283" s="139"/>
      <c r="B283" s="140"/>
      <c r="C283" s="53">
        <v>50</v>
      </c>
      <c r="D283" s="464">
        <v>78</v>
      </c>
      <c r="E283" s="343"/>
      <c r="F283" s="46"/>
      <c r="G283" s="46"/>
      <c r="H283" s="46"/>
      <c r="I283" s="46"/>
      <c r="J283" s="46"/>
      <c r="K283" s="42">
        <f t="shared" si="76"/>
        <v>0</v>
      </c>
      <c r="L283" s="43">
        <f t="shared" si="77"/>
        <v>0</v>
      </c>
      <c r="M283" s="43"/>
      <c r="N283" s="299"/>
      <c r="O283" s="7"/>
      <c r="P283" s="495"/>
      <c r="Q283" s="464"/>
      <c r="R283" s="7"/>
      <c r="S283" s="7"/>
      <c r="T283" s="7"/>
      <c r="U283" s="7"/>
      <c r="V283" s="7"/>
      <c r="W283" s="7"/>
    </row>
    <row r="284" spans="1:23" ht="14.4" customHeight="1" x14ac:dyDescent="0.3">
      <c r="A284" s="139"/>
      <c r="B284" s="140"/>
      <c r="C284" s="53">
        <v>52</v>
      </c>
      <c r="D284" s="464">
        <v>92</v>
      </c>
      <c r="E284" s="343"/>
      <c r="F284" s="46"/>
      <c r="G284" s="46"/>
      <c r="H284" s="46"/>
      <c r="I284" s="46"/>
      <c r="J284" s="46"/>
      <c r="K284" s="42">
        <f t="shared" si="76"/>
        <v>0</v>
      </c>
      <c r="L284" s="43">
        <f t="shared" si="77"/>
        <v>0</v>
      </c>
      <c r="M284" s="43"/>
      <c r="N284" s="299"/>
      <c r="O284" s="7"/>
      <c r="P284" s="495"/>
      <c r="Q284" s="464"/>
      <c r="R284" s="7"/>
      <c r="S284" s="7"/>
      <c r="T284" s="7"/>
      <c r="U284" s="7"/>
      <c r="V284" s="7"/>
      <c r="W284" s="7"/>
    </row>
    <row r="285" spans="1:23" ht="14.4" customHeight="1" thickBot="1" x14ac:dyDescent="0.35">
      <c r="A285" s="142"/>
      <c r="B285" s="208"/>
      <c r="C285" s="136">
        <v>54</v>
      </c>
      <c r="D285" s="501">
        <v>92</v>
      </c>
      <c r="E285" s="347"/>
      <c r="F285" s="69"/>
      <c r="G285" s="69"/>
      <c r="H285" s="69"/>
      <c r="I285" s="69"/>
      <c r="J285" s="69"/>
      <c r="K285" s="110">
        <f t="shared" si="76"/>
        <v>0</v>
      </c>
      <c r="L285" s="111">
        <f t="shared" si="77"/>
        <v>0</v>
      </c>
      <c r="M285" s="111"/>
      <c r="N285" s="299"/>
      <c r="O285" s="7"/>
      <c r="P285" s="495"/>
      <c r="Q285" s="464"/>
      <c r="R285" s="7"/>
      <c r="S285" s="7"/>
      <c r="T285" s="7"/>
      <c r="U285" s="7"/>
      <c r="V285" s="7"/>
      <c r="W285" s="7"/>
    </row>
    <row r="286" spans="1:23" ht="14.4" customHeight="1" x14ac:dyDescent="0.3">
      <c r="A286" s="139" t="s">
        <v>491</v>
      </c>
      <c r="B286" s="212" t="s">
        <v>117</v>
      </c>
      <c r="C286" s="53"/>
      <c r="D286" s="464">
        <v>0</v>
      </c>
      <c r="E286" s="439" t="s">
        <v>124</v>
      </c>
      <c r="F286" s="439" t="s">
        <v>156</v>
      </c>
      <c r="G286" s="439" t="s">
        <v>241</v>
      </c>
      <c r="H286" s="439" t="s">
        <v>220</v>
      </c>
      <c r="I286" s="439" t="s">
        <v>155</v>
      </c>
      <c r="J286" s="46"/>
      <c r="K286" s="88">
        <f>K287+K288+K289+K291+K293+K292+K294</f>
        <v>0</v>
      </c>
      <c r="L286" s="43"/>
      <c r="M286" s="43"/>
      <c r="N286" s="299"/>
      <c r="O286" s="7"/>
      <c r="P286" s="495"/>
      <c r="Q286" s="464"/>
      <c r="R286" s="7"/>
      <c r="S286" s="7"/>
      <c r="T286" s="7"/>
      <c r="U286" s="7"/>
      <c r="V286" s="7"/>
      <c r="W286" s="7"/>
    </row>
    <row r="287" spans="1:23" ht="14.4" customHeight="1" x14ac:dyDescent="0.3">
      <c r="A287" s="139"/>
      <c r="B287" s="140"/>
      <c r="C287" s="53">
        <v>42</v>
      </c>
      <c r="D287" s="464">
        <v>82</v>
      </c>
      <c r="E287" s="343"/>
      <c r="F287" s="343"/>
      <c r="G287" s="343"/>
      <c r="H287" s="343"/>
      <c r="I287" s="343"/>
      <c r="J287" s="46"/>
      <c r="K287" s="42">
        <f t="shared" ref="K287:K294" si="78">J287+I287+H287+G287+F287+E287</f>
        <v>0</v>
      </c>
      <c r="L287" s="43">
        <f t="shared" ref="L287:L294" si="79">K287*D287</f>
        <v>0</v>
      </c>
      <c r="M287" s="43"/>
      <c r="N287" s="299"/>
      <c r="O287" s="7"/>
      <c r="P287" s="495"/>
      <c r="Q287" s="464"/>
      <c r="R287" s="7"/>
      <c r="S287" s="7"/>
      <c r="T287" s="7"/>
      <c r="U287" s="7"/>
      <c r="V287" s="7"/>
      <c r="W287" s="7"/>
    </row>
    <row r="288" spans="1:23" ht="14.4" customHeight="1" x14ac:dyDescent="0.3">
      <c r="A288" s="139"/>
      <c r="B288" s="140"/>
      <c r="C288" s="53">
        <v>44</v>
      </c>
      <c r="D288" s="464">
        <v>82</v>
      </c>
      <c r="E288" s="343"/>
      <c r="F288" s="343"/>
      <c r="G288" s="343"/>
      <c r="H288" s="343"/>
      <c r="I288" s="343"/>
      <c r="J288" s="46"/>
      <c r="K288" s="42">
        <f t="shared" si="78"/>
        <v>0</v>
      </c>
      <c r="L288" s="43">
        <f t="shared" si="79"/>
        <v>0</v>
      </c>
      <c r="M288" s="43"/>
      <c r="N288" s="299"/>
      <c r="O288" s="7"/>
      <c r="P288" s="495"/>
      <c r="Q288" s="464"/>
      <c r="R288" s="7"/>
      <c r="S288" s="7"/>
      <c r="T288" s="7"/>
      <c r="U288" s="7"/>
      <c r="V288" s="7"/>
      <c r="W288" s="7"/>
    </row>
    <row r="289" spans="1:23" ht="14.4" customHeight="1" x14ac:dyDescent="0.3">
      <c r="A289" s="139"/>
      <c r="B289" s="140"/>
      <c r="C289" s="53">
        <v>46</v>
      </c>
      <c r="D289" s="464">
        <v>82</v>
      </c>
      <c r="E289" s="343"/>
      <c r="F289" s="343"/>
      <c r="G289" s="343"/>
      <c r="H289" s="343"/>
      <c r="I289" s="343"/>
      <c r="J289" s="46"/>
      <c r="K289" s="42">
        <f t="shared" si="78"/>
        <v>0</v>
      </c>
      <c r="L289" s="43">
        <f t="shared" si="79"/>
        <v>0</v>
      </c>
      <c r="M289" s="43"/>
      <c r="N289" s="299"/>
      <c r="O289" s="7"/>
      <c r="P289" s="495"/>
      <c r="Q289" s="464"/>
      <c r="R289" s="7"/>
      <c r="S289" s="7"/>
      <c r="T289" s="7"/>
      <c r="U289" s="7"/>
      <c r="V289" s="7"/>
      <c r="W289" s="7"/>
    </row>
    <row r="290" spans="1:23" ht="14.4" customHeight="1" x14ac:dyDescent="0.3">
      <c r="A290" s="139"/>
      <c r="B290" s="140"/>
      <c r="C290" s="53">
        <v>48</v>
      </c>
      <c r="D290" s="464">
        <v>82</v>
      </c>
      <c r="E290" s="343"/>
      <c r="F290" s="343"/>
      <c r="G290" s="343"/>
      <c r="H290" s="343"/>
      <c r="I290" s="343"/>
      <c r="J290" s="46"/>
      <c r="K290" s="42">
        <f t="shared" si="78"/>
        <v>0</v>
      </c>
      <c r="L290" s="43">
        <f t="shared" si="79"/>
        <v>0</v>
      </c>
      <c r="M290" s="43"/>
      <c r="N290" s="299"/>
      <c r="O290" s="7"/>
      <c r="P290" s="495"/>
      <c r="Q290" s="464"/>
      <c r="R290" s="7"/>
      <c r="S290" s="7"/>
      <c r="T290" s="7"/>
      <c r="U290" s="7"/>
      <c r="V290" s="7"/>
      <c r="W290" s="7"/>
    </row>
    <row r="291" spans="1:23" ht="14.4" customHeight="1" x14ac:dyDescent="0.3">
      <c r="A291" s="139"/>
      <c r="B291" s="140"/>
      <c r="C291" s="53">
        <v>50</v>
      </c>
      <c r="D291" s="464">
        <v>82</v>
      </c>
      <c r="E291" s="343"/>
      <c r="F291" s="343"/>
      <c r="G291" s="343"/>
      <c r="H291" s="343"/>
      <c r="I291" s="343"/>
      <c r="J291" s="46"/>
      <c r="K291" s="42">
        <f t="shared" si="78"/>
        <v>0</v>
      </c>
      <c r="L291" s="43">
        <f t="shared" si="79"/>
        <v>0</v>
      </c>
      <c r="M291" s="43"/>
      <c r="N291" s="299"/>
      <c r="O291" s="7"/>
      <c r="P291" s="495"/>
      <c r="Q291" s="464"/>
      <c r="R291" s="7"/>
      <c r="S291" s="7"/>
      <c r="T291" s="7"/>
      <c r="U291" s="7"/>
      <c r="V291" s="7"/>
      <c r="W291" s="7"/>
    </row>
    <row r="292" spans="1:23" ht="14.4" customHeight="1" x14ac:dyDescent="0.3">
      <c r="A292" s="139"/>
      <c r="B292" s="140"/>
      <c r="C292" s="53">
        <v>52</v>
      </c>
      <c r="D292" s="464">
        <v>94</v>
      </c>
      <c r="E292" s="343"/>
      <c r="F292" s="343"/>
      <c r="G292" s="343"/>
      <c r="H292" s="343"/>
      <c r="I292" s="343"/>
      <c r="J292" s="46"/>
      <c r="K292" s="42">
        <f t="shared" si="78"/>
        <v>0</v>
      </c>
      <c r="L292" s="43">
        <f t="shared" si="79"/>
        <v>0</v>
      </c>
      <c r="M292" s="43"/>
      <c r="N292" s="299"/>
      <c r="O292" s="7"/>
      <c r="P292" s="495"/>
      <c r="Q292" s="464"/>
      <c r="R292" s="7"/>
      <c r="S292" s="7"/>
      <c r="T292" s="7"/>
      <c r="U292" s="7"/>
      <c r="V292" s="7"/>
      <c r="W292" s="7"/>
    </row>
    <row r="293" spans="1:23" ht="14.4" customHeight="1" x14ac:dyDescent="0.3">
      <c r="A293" s="139"/>
      <c r="B293" s="140"/>
      <c r="C293" s="53">
        <v>54</v>
      </c>
      <c r="D293" s="464">
        <v>94</v>
      </c>
      <c r="E293" s="343"/>
      <c r="F293" s="343"/>
      <c r="G293" s="343"/>
      <c r="H293" s="343"/>
      <c r="I293" s="343"/>
      <c r="J293" s="46"/>
      <c r="K293" s="42">
        <f t="shared" si="78"/>
        <v>0</v>
      </c>
      <c r="L293" s="43">
        <f t="shared" si="79"/>
        <v>0</v>
      </c>
      <c r="M293" s="43"/>
      <c r="N293" s="299"/>
      <c r="O293" s="7"/>
      <c r="P293" s="495"/>
      <c r="Q293" s="464"/>
      <c r="R293" s="7"/>
      <c r="S293" s="7"/>
      <c r="T293" s="7"/>
      <c r="U293" s="7"/>
      <c r="V293" s="7"/>
      <c r="W293" s="7"/>
    </row>
    <row r="294" spans="1:23" ht="14.4" customHeight="1" thickBot="1" x14ac:dyDescent="0.35">
      <c r="A294" s="139"/>
      <c r="B294" s="344"/>
      <c r="C294" s="343">
        <v>56</v>
      </c>
      <c r="D294" s="464">
        <v>104</v>
      </c>
      <c r="E294" s="343"/>
      <c r="F294" s="343"/>
      <c r="G294" s="343"/>
      <c r="H294" s="343"/>
      <c r="I294" s="343"/>
      <c r="J294" s="326"/>
      <c r="K294" s="42">
        <f t="shared" si="78"/>
        <v>0</v>
      </c>
      <c r="L294" s="43">
        <f t="shared" si="79"/>
        <v>0</v>
      </c>
      <c r="M294" s="43"/>
      <c r="N294" s="299"/>
      <c r="O294" s="7"/>
      <c r="P294" s="495"/>
      <c r="Q294" s="464"/>
      <c r="R294" s="7"/>
      <c r="S294" s="7"/>
      <c r="T294" s="7"/>
      <c r="U294" s="7"/>
      <c r="V294" s="7"/>
      <c r="W294" s="7"/>
    </row>
    <row r="295" spans="1:23" ht="14.4" customHeight="1" x14ac:dyDescent="0.3">
      <c r="A295" s="137" t="s">
        <v>492</v>
      </c>
      <c r="B295" s="138" t="s">
        <v>117</v>
      </c>
      <c r="C295" s="27"/>
      <c r="D295" s="464">
        <v>0</v>
      </c>
      <c r="E295" s="272" t="s">
        <v>124</v>
      </c>
      <c r="F295" s="272" t="s">
        <v>156</v>
      </c>
      <c r="G295" s="272" t="s">
        <v>241</v>
      </c>
      <c r="H295" s="75"/>
      <c r="I295" s="75"/>
      <c r="J295" s="75"/>
      <c r="K295" s="35">
        <f>K296+K297+K298+K300+K302+K301+K303</f>
        <v>0</v>
      </c>
      <c r="L295" s="37"/>
      <c r="M295" s="37"/>
      <c r="N295" s="299"/>
      <c r="O295" s="7"/>
      <c r="P295" s="495"/>
      <c r="Q295" s="464"/>
      <c r="R295" s="7"/>
      <c r="S295" s="7"/>
      <c r="T295" s="7"/>
      <c r="U295" s="7"/>
      <c r="V295" s="7"/>
      <c r="W295" s="7"/>
    </row>
    <row r="296" spans="1:23" ht="14.4" customHeight="1" x14ac:dyDescent="0.3">
      <c r="A296" s="139"/>
      <c r="B296" s="140"/>
      <c r="C296" s="53">
        <v>42</v>
      </c>
      <c r="D296" s="464">
        <v>86</v>
      </c>
      <c r="E296" s="343"/>
      <c r="F296" s="326"/>
      <c r="G296" s="326"/>
      <c r="H296" s="46"/>
      <c r="I296" s="46"/>
      <c r="J296" s="46"/>
      <c r="K296" s="42">
        <f t="shared" ref="K296:K303" si="80">J296+I296+H296+G296+F296+E296</f>
        <v>0</v>
      </c>
      <c r="L296" s="43">
        <f t="shared" ref="L296:L303" si="81">K296*D296</f>
        <v>0</v>
      </c>
      <c r="M296" s="43"/>
      <c r="N296" s="299"/>
      <c r="O296" s="7"/>
      <c r="P296" s="495"/>
      <c r="Q296" s="464"/>
      <c r="R296" s="7"/>
      <c r="S296" s="7"/>
      <c r="T296" s="7"/>
      <c r="U296" s="7"/>
      <c r="V296" s="7"/>
      <c r="W296" s="7"/>
    </row>
    <row r="297" spans="1:23" ht="14.4" customHeight="1" x14ac:dyDescent="0.3">
      <c r="A297" s="139"/>
      <c r="B297" s="140"/>
      <c r="C297" s="53">
        <v>44</v>
      </c>
      <c r="D297" s="464">
        <v>86</v>
      </c>
      <c r="E297" s="343"/>
      <c r="F297" s="326"/>
      <c r="G297" s="326"/>
      <c r="H297" s="46"/>
      <c r="I297" s="46"/>
      <c r="J297" s="46"/>
      <c r="K297" s="42">
        <f t="shared" si="80"/>
        <v>0</v>
      </c>
      <c r="L297" s="43">
        <f t="shared" si="81"/>
        <v>0</v>
      </c>
      <c r="M297" s="43"/>
      <c r="N297" s="299"/>
      <c r="O297" s="7"/>
      <c r="P297" s="495"/>
      <c r="Q297" s="464"/>
      <c r="R297" s="7"/>
      <c r="S297" s="7"/>
      <c r="T297" s="7"/>
      <c r="U297" s="7"/>
      <c r="V297" s="7"/>
      <c r="W297" s="7"/>
    </row>
    <row r="298" spans="1:23" ht="14.4" customHeight="1" x14ac:dyDescent="0.3">
      <c r="A298" s="139"/>
      <c r="B298" s="140"/>
      <c r="C298" s="53">
        <v>46</v>
      </c>
      <c r="D298" s="464">
        <v>86</v>
      </c>
      <c r="E298" s="326"/>
      <c r="F298" s="326"/>
      <c r="G298" s="326"/>
      <c r="H298" s="46"/>
      <c r="I298" s="46"/>
      <c r="J298" s="46"/>
      <c r="K298" s="42">
        <f t="shared" si="80"/>
        <v>0</v>
      </c>
      <c r="L298" s="43">
        <f t="shared" si="81"/>
        <v>0</v>
      </c>
      <c r="M298" s="43"/>
      <c r="N298" s="299"/>
      <c r="O298" s="7"/>
      <c r="P298" s="495"/>
      <c r="Q298" s="464"/>
      <c r="R298" s="7"/>
      <c r="S298" s="7"/>
      <c r="T298" s="7"/>
      <c r="U298" s="7"/>
      <c r="V298" s="7"/>
      <c r="W298" s="7"/>
    </row>
    <row r="299" spans="1:23" ht="14.4" customHeight="1" x14ac:dyDescent="0.3">
      <c r="A299" s="139"/>
      <c r="B299" s="140"/>
      <c r="C299" s="53">
        <v>48</v>
      </c>
      <c r="D299" s="464">
        <v>86</v>
      </c>
      <c r="E299" s="326"/>
      <c r="F299" s="326"/>
      <c r="G299" s="326"/>
      <c r="H299" s="46"/>
      <c r="I299" s="46"/>
      <c r="J299" s="46"/>
      <c r="K299" s="42">
        <f t="shared" si="80"/>
        <v>0</v>
      </c>
      <c r="L299" s="43">
        <f t="shared" si="81"/>
        <v>0</v>
      </c>
      <c r="M299" s="43"/>
      <c r="N299" s="299"/>
      <c r="O299" s="7"/>
      <c r="P299" s="495"/>
      <c r="Q299" s="464"/>
      <c r="R299" s="7"/>
      <c r="S299" s="7"/>
      <c r="T299" s="7"/>
      <c r="U299" s="7"/>
      <c r="V299" s="7"/>
      <c r="W299" s="7"/>
    </row>
    <row r="300" spans="1:23" ht="14.4" customHeight="1" x14ac:dyDescent="0.3">
      <c r="A300" s="139"/>
      <c r="B300" s="140"/>
      <c r="C300" s="53">
        <v>50</v>
      </c>
      <c r="D300" s="464">
        <v>86</v>
      </c>
      <c r="E300" s="326"/>
      <c r="F300" s="326"/>
      <c r="G300" s="326"/>
      <c r="H300" s="46"/>
      <c r="I300" s="46"/>
      <c r="J300" s="46"/>
      <c r="K300" s="42">
        <f t="shared" si="80"/>
        <v>0</v>
      </c>
      <c r="L300" s="43">
        <f t="shared" si="81"/>
        <v>0</v>
      </c>
      <c r="M300" s="43"/>
      <c r="N300" s="299"/>
      <c r="O300" s="7"/>
      <c r="P300" s="495"/>
      <c r="Q300" s="464"/>
      <c r="R300" s="7"/>
      <c r="S300" s="7"/>
      <c r="T300" s="7"/>
      <c r="U300" s="7"/>
      <c r="V300" s="7"/>
      <c r="W300" s="7"/>
    </row>
    <row r="301" spans="1:23" ht="14.4" customHeight="1" x14ac:dyDescent="0.3">
      <c r="A301" s="139"/>
      <c r="B301" s="140"/>
      <c r="C301" s="53">
        <v>52</v>
      </c>
      <c r="D301" s="464">
        <v>98</v>
      </c>
      <c r="E301" s="326"/>
      <c r="F301" s="326"/>
      <c r="G301" s="326"/>
      <c r="H301" s="46"/>
      <c r="I301" s="46"/>
      <c r="J301" s="46"/>
      <c r="K301" s="42">
        <f t="shared" si="80"/>
        <v>0</v>
      </c>
      <c r="L301" s="43">
        <f t="shared" si="81"/>
        <v>0</v>
      </c>
      <c r="M301" s="43"/>
      <c r="N301" s="299"/>
      <c r="O301" s="7"/>
      <c r="P301" s="495"/>
      <c r="Q301" s="464"/>
      <c r="R301" s="7"/>
      <c r="S301" s="7"/>
      <c r="T301" s="7"/>
      <c r="U301" s="7"/>
      <c r="V301" s="7"/>
      <c r="W301" s="7"/>
    </row>
    <row r="302" spans="1:23" ht="14.4" customHeight="1" x14ac:dyDescent="0.3">
      <c r="A302" s="139"/>
      <c r="B302" s="140"/>
      <c r="C302" s="53">
        <v>54</v>
      </c>
      <c r="D302" s="464">
        <v>98</v>
      </c>
      <c r="E302" s="326"/>
      <c r="F302" s="326"/>
      <c r="G302" s="326"/>
      <c r="H302" s="46"/>
      <c r="I302" s="46"/>
      <c r="J302" s="46"/>
      <c r="K302" s="42">
        <f t="shared" si="80"/>
        <v>0</v>
      </c>
      <c r="L302" s="43">
        <f t="shared" si="81"/>
        <v>0</v>
      </c>
      <c r="M302" s="43"/>
      <c r="N302" s="299"/>
      <c r="O302" s="7"/>
      <c r="P302" s="495"/>
      <c r="Q302" s="464"/>
      <c r="R302" s="7"/>
      <c r="S302" s="7"/>
      <c r="T302" s="7"/>
      <c r="U302" s="7"/>
      <c r="V302" s="7"/>
      <c r="W302" s="7"/>
    </row>
    <row r="303" spans="1:23" ht="14.4" customHeight="1" thickBot="1" x14ac:dyDescent="0.35">
      <c r="A303" s="139"/>
      <c r="B303" s="344"/>
      <c r="C303" s="343">
        <v>56</v>
      </c>
      <c r="D303" s="464">
        <v>108</v>
      </c>
      <c r="E303" s="326"/>
      <c r="F303" s="326"/>
      <c r="G303" s="326"/>
      <c r="H303" s="326"/>
      <c r="I303" s="326"/>
      <c r="J303" s="326"/>
      <c r="K303" s="42">
        <f t="shared" si="80"/>
        <v>0</v>
      </c>
      <c r="L303" s="43">
        <f t="shared" si="81"/>
        <v>0</v>
      </c>
      <c r="M303" s="43"/>
      <c r="N303" s="299"/>
      <c r="O303" s="7"/>
      <c r="P303" s="495"/>
      <c r="Q303" s="464"/>
      <c r="R303" s="7"/>
      <c r="S303" s="7"/>
      <c r="T303" s="7"/>
      <c r="U303" s="7"/>
      <c r="V303" s="7"/>
      <c r="W303" s="7"/>
    </row>
    <row r="304" spans="1:23" ht="14.4" customHeight="1" x14ac:dyDescent="0.3">
      <c r="A304" s="137" t="s">
        <v>493</v>
      </c>
      <c r="B304" s="138" t="s">
        <v>117</v>
      </c>
      <c r="C304" s="27"/>
      <c r="D304" s="464">
        <v>0</v>
      </c>
      <c r="E304" s="272" t="s">
        <v>124</v>
      </c>
      <c r="F304" s="272" t="s">
        <v>156</v>
      </c>
      <c r="G304" s="272" t="s">
        <v>241</v>
      </c>
      <c r="H304" s="75"/>
      <c r="I304" s="75"/>
      <c r="J304" s="75"/>
      <c r="K304" s="35">
        <f>K305+K306+K307+K308+K309</f>
        <v>0</v>
      </c>
      <c r="L304" s="37"/>
      <c r="M304" s="37"/>
      <c r="N304" s="299"/>
      <c r="O304" s="7"/>
      <c r="P304" s="495"/>
      <c r="Q304" s="464"/>
      <c r="R304" s="7"/>
      <c r="S304" s="7"/>
      <c r="T304" s="7"/>
      <c r="U304" s="7"/>
      <c r="V304" s="7"/>
      <c r="W304" s="7"/>
    </row>
    <row r="305" spans="1:23" ht="14.4" customHeight="1" x14ac:dyDescent="0.3">
      <c r="A305" s="139"/>
      <c r="B305" s="140"/>
      <c r="C305" s="53">
        <v>42</v>
      </c>
      <c r="D305" s="464">
        <v>80</v>
      </c>
      <c r="E305" s="326"/>
      <c r="F305" s="326"/>
      <c r="G305" s="326"/>
      <c r="H305" s="333"/>
      <c r="I305" s="46"/>
      <c r="J305" s="46"/>
      <c r="K305" s="42">
        <f t="shared" ref="K305:K308" si="82">J305+I305+H305+G305+F305+E305</f>
        <v>0</v>
      </c>
      <c r="L305" s="43">
        <f t="shared" ref="L305:L308" si="83">K305*D305</f>
        <v>0</v>
      </c>
      <c r="M305" s="43"/>
      <c r="N305" s="299"/>
      <c r="O305" s="7"/>
      <c r="P305" s="495"/>
      <c r="Q305" s="464"/>
      <c r="R305" s="7"/>
      <c r="S305" s="7"/>
      <c r="T305" s="7"/>
      <c r="U305" s="7"/>
      <c r="V305" s="7"/>
      <c r="W305" s="7"/>
    </row>
    <row r="306" spans="1:23" ht="14.4" customHeight="1" x14ac:dyDescent="0.3">
      <c r="A306" s="139"/>
      <c r="B306" s="140"/>
      <c r="C306" s="53">
        <v>44</v>
      </c>
      <c r="D306" s="464">
        <v>80</v>
      </c>
      <c r="E306" s="326"/>
      <c r="F306" s="326"/>
      <c r="G306" s="326"/>
      <c r="H306" s="333"/>
      <c r="I306" s="46"/>
      <c r="J306" s="46"/>
      <c r="K306" s="42">
        <f t="shared" si="82"/>
        <v>0</v>
      </c>
      <c r="L306" s="43">
        <f t="shared" si="83"/>
        <v>0</v>
      </c>
      <c r="M306" s="43"/>
      <c r="N306" s="299"/>
      <c r="O306" s="7"/>
      <c r="P306" s="495"/>
      <c r="Q306" s="464"/>
      <c r="R306" s="7"/>
      <c r="S306" s="7"/>
      <c r="T306" s="7"/>
      <c r="U306" s="7"/>
      <c r="V306" s="7"/>
      <c r="W306" s="7"/>
    </row>
    <row r="307" spans="1:23" ht="14.4" customHeight="1" x14ac:dyDescent="0.3">
      <c r="A307" s="139"/>
      <c r="B307" s="140"/>
      <c r="C307" s="53">
        <v>46</v>
      </c>
      <c r="D307" s="464">
        <v>80</v>
      </c>
      <c r="E307" s="326"/>
      <c r="F307" s="326"/>
      <c r="G307" s="326"/>
      <c r="H307" s="333"/>
      <c r="I307" s="46"/>
      <c r="J307" s="46"/>
      <c r="K307" s="42">
        <f t="shared" si="82"/>
        <v>0</v>
      </c>
      <c r="L307" s="43">
        <f t="shared" si="83"/>
        <v>0</v>
      </c>
      <c r="M307" s="43"/>
      <c r="N307" s="299"/>
      <c r="O307" s="7"/>
      <c r="P307" s="495"/>
      <c r="Q307" s="464"/>
      <c r="R307" s="7"/>
      <c r="S307" s="7"/>
      <c r="T307" s="7"/>
      <c r="U307" s="7"/>
      <c r="V307" s="7"/>
      <c r="W307" s="7"/>
    </row>
    <row r="308" spans="1:23" ht="14.4" customHeight="1" x14ac:dyDescent="0.3">
      <c r="A308" s="139"/>
      <c r="B308" s="140"/>
      <c r="C308" s="53">
        <v>48</v>
      </c>
      <c r="D308" s="464">
        <v>80</v>
      </c>
      <c r="E308" s="326"/>
      <c r="F308" s="326"/>
      <c r="G308" s="326"/>
      <c r="H308" s="333"/>
      <c r="I308" s="46"/>
      <c r="J308" s="46"/>
      <c r="K308" s="42">
        <f t="shared" si="82"/>
        <v>0</v>
      </c>
      <c r="L308" s="43">
        <f t="shared" si="83"/>
        <v>0</v>
      </c>
      <c r="M308" s="43"/>
      <c r="N308" s="299"/>
      <c r="O308" s="7"/>
      <c r="P308" s="495"/>
      <c r="Q308" s="464"/>
      <c r="R308" s="7"/>
      <c r="S308" s="7"/>
      <c r="T308" s="7"/>
      <c r="U308" s="7"/>
      <c r="V308" s="7"/>
      <c r="W308" s="7"/>
    </row>
    <row r="309" spans="1:23" ht="14.4" customHeight="1" thickBot="1" x14ac:dyDescent="0.35">
      <c r="A309" s="139"/>
      <c r="B309" s="140"/>
      <c r="C309" s="53"/>
      <c r="D309" s="464">
        <v>0</v>
      </c>
      <c r="E309" s="326"/>
      <c r="F309" s="326"/>
      <c r="G309" s="326"/>
      <c r="H309" s="333"/>
      <c r="I309" s="46"/>
      <c r="J309" s="46"/>
      <c r="K309" s="42"/>
      <c r="L309" s="43"/>
      <c r="M309" s="43"/>
      <c r="N309" s="299"/>
      <c r="O309" s="7"/>
      <c r="P309" s="495"/>
      <c r="Q309" s="464"/>
      <c r="R309" s="7"/>
      <c r="S309" s="7"/>
      <c r="T309" s="7"/>
      <c r="U309" s="7"/>
      <c r="V309" s="7"/>
      <c r="W309" s="7"/>
    </row>
    <row r="310" spans="1:23" ht="14.4" customHeight="1" x14ac:dyDescent="0.3">
      <c r="A310" s="221" t="s">
        <v>494</v>
      </c>
      <c r="B310" s="138" t="s">
        <v>117</v>
      </c>
      <c r="C310" s="27"/>
      <c r="D310" s="464">
        <v>0</v>
      </c>
      <c r="E310" s="272" t="s">
        <v>124</v>
      </c>
      <c r="F310" s="272" t="s">
        <v>156</v>
      </c>
      <c r="G310" s="272" t="s">
        <v>241</v>
      </c>
      <c r="H310" s="272" t="s">
        <v>163</v>
      </c>
      <c r="I310" s="272" t="s">
        <v>66</v>
      </c>
      <c r="J310" s="272" t="s">
        <v>155</v>
      </c>
      <c r="K310" s="35">
        <f>K311+K312+K313++K314+K315</f>
        <v>0</v>
      </c>
      <c r="L310" s="37"/>
      <c r="M310" s="37"/>
      <c r="N310" s="299"/>
      <c r="O310" s="7"/>
      <c r="P310" s="495"/>
      <c r="Q310" s="464"/>
      <c r="R310" s="7"/>
      <c r="S310" s="7"/>
      <c r="T310" s="7"/>
      <c r="U310" s="7"/>
      <c r="V310" s="7"/>
      <c r="W310" s="7"/>
    </row>
    <row r="311" spans="1:23" ht="14.4" customHeight="1" x14ac:dyDescent="0.3">
      <c r="A311" s="139"/>
      <c r="B311" s="140"/>
      <c r="C311" s="53">
        <v>42</v>
      </c>
      <c r="D311" s="464">
        <v>86</v>
      </c>
      <c r="E311" s="343"/>
      <c r="F311" s="343"/>
      <c r="G311" s="343"/>
      <c r="H311" s="343"/>
      <c r="I311" s="343"/>
      <c r="J311" s="343"/>
      <c r="K311" s="42">
        <f t="shared" ref="K311:K314" si="84">J311+I311+H311+G311+F311+E311</f>
        <v>0</v>
      </c>
      <c r="L311" s="43">
        <f t="shared" ref="L311:L314" si="85">K311*D311</f>
        <v>0</v>
      </c>
      <c r="M311" s="43"/>
      <c r="N311" s="299"/>
      <c r="O311" s="7"/>
      <c r="P311" s="495"/>
      <c r="Q311" s="464"/>
      <c r="R311" s="7"/>
      <c r="S311" s="7"/>
      <c r="T311" s="7"/>
      <c r="U311" s="7"/>
      <c r="V311" s="7"/>
      <c r="W311" s="7"/>
    </row>
    <row r="312" spans="1:23" ht="14.4" customHeight="1" x14ac:dyDescent="0.3">
      <c r="A312" s="139"/>
      <c r="B312" s="140"/>
      <c r="C312" s="53">
        <v>44</v>
      </c>
      <c r="D312" s="464">
        <v>86</v>
      </c>
      <c r="E312" s="343"/>
      <c r="F312" s="343"/>
      <c r="G312" s="343"/>
      <c r="H312" s="343"/>
      <c r="I312" s="343"/>
      <c r="J312" s="343"/>
      <c r="K312" s="42">
        <f t="shared" si="84"/>
        <v>0</v>
      </c>
      <c r="L312" s="43">
        <f t="shared" si="85"/>
        <v>0</v>
      </c>
      <c r="M312" s="43"/>
      <c r="N312" s="299"/>
      <c r="O312" s="7"/>
      <c r="P312" s="495"/>
      <c r="Q312" s="464"/>
      <c r="R312" s="7"/>
      <c r="S312" s="7"/>
      <c r="T312" s="7"/>
      <c r="U312" s="7"/>
      <c r="V312" s="7"/>
      <c r="W312" s="7"/>
    </row>
    <row r="313" spans="1:23" ht="14.4" customHeight="1" x14ac:dyDescent="0.3">
      <c r="A313" s="139"/>
      <c r="B313" s="140"/>
      <c r="C313" s="53">
        <v>46</v>
      </c>
      <c r="D313" s="464">
        <v>86</v>
      </c>
      <c r="E313" s="343"/>
      <c r="F313" s="343"/>
      <c r="G313" s="343"/>
      <c r="H313" s="343"/>
      <c r="I313" s="343"/>
      <c r="J313" s="343"/>
      <c r="K313" s="42">
        <f t="shared" si="84"/>
        <v>0</v>
      </c>
      <c r="L313" s="43">
        <f t="shared" si="85"/>
        <v>0</v>
      </c>
      <c r="M313" s="43"/>
      <c r="N313" s="299"/>
      <c r="O313" s="7"/>
      <c r="P313" s="495"/>
      <c r="Q313" s="464"/>
      <c r="R313" s="7"/>
      <c r="S313" s="7"/>
      <c r="T313" s="7"/>
      <c r="U313" s="7"/>
      <c r="V313" s="7"/>
      <c r="W313" s="7"/>
    </row>
    <row r="314" spans="1:23" ht="14.4" customHeight="1" x14ac:dyDescent="0.3">
      <c r="A314" s="139"/>
      <c r="B314" s="140"/>
      <c r="C314" s="53">
        <v>48</v>
      </c>
      <c r="D314" s="464">
        <v>86</v>
      </c>
      <c r="E314" s="343"/>
      <c r="F314" s="343"/>
      <c r="G314" s="343"/>
      <c r="H314" s="343"/>
      <c r="I314" s="343"/>
      <c r="J314" s="343"/>
      <c r="K314" s="42">
        <f t="shared" si="84"/>
        <v>0</v>
      </c>
      <c r="L314" s="43">
        <f t="shared" si="85"/>
        <v>0</v>
      </c>
      <c r="M314" s="43"/>
      <c r="N314" s="299"/>
      <c r="O314" s="7"/>
      <c r="P314" s="495"/>
      <c r="Q314" s="464"/>
      <c r="R314" s="7"/>
      <c r="S314" s="7"/>
      <c r="T314" s="7"/>
      <c r="U314" s="7"/>
      <c r="V314" s="7"/>
      <c r="W314" s="7"/>
    </row>
    <row r="315" spans="1:23" ht="14.4" customHeight="1" x14ac:dyDescent="0.3">
      <c r="A315" s="139"/>
      <c r="B315" s="140"/>
      <c r="C315" s="53">
        <v>50</v>
      </c>
      <c r="D315" s="464">
        <v>86</v>
      </c>
      <c r="E315" s="343"/>
      <c r="F315" s="343"/>
      <c r="G315" s="343"/>
      <c r="H315" s="343"/>
      <c r="I315" s="343"/>
      <c r="J315" s="343"/>
      <c r="K315" s="42">
        <f t="shared" ref="K315" si="86">J315+I315+H315+G315+F315+E315</f>
        <v>0</v>
      </c>
      <c r="L315" s="43">
        <f t="shared" ref="L315" si="87">K315*D315</f>
        <v>0</v>
      </c>
      <c r="M315" s="43"/>
      <c r="N315" s="299"/>
      <c r="O315" s="7"/>
      <c r="P315" s="495"/>
      <c r="Q315" s="464"/>
      <c r="R315" s="7"/>
      <c r="S315" s="7"/>
      <c r="T315" s="7"/>
      <c r="U315" s="7"/>
      <c r="V315" s="7"/>
      <c r="W315" s="7"/>
    </row>
    <row r="316" spans="1:23" ht="14.4" customHeight="1" thickBot="1" x14ac:dyDescent="0.35">
      <c r="A316" s="216" t="s">
        <v>414</v>
      </c>
      <c r="B316" s="344"/>
      <c r="C316" s="343"/>
      <c r="D316" s="464">
        <v>0</v>
      </c>
      <c r="E316" s="343"/>
      <c r="F316" s="343"/>
      <c r="G316" s="343"/>
      <c r="H316" s="343"/>
      <c r="I316" s="343"/>
      <c r="J316" s="343"/>
      <c r="K316" s="42">
        <f t="shared" ref="K316" si="88">J316+I316+H316+G316+F316+E316</f>
        <v>0</v>
      </c>
      <c r="L316" s="43">
        <f t="shared" ref="L316" si="89">K316*D316</f>
        <v>0</v>
      </c>
      <c r="M316" s="43"/>
      <c r="N316" s="299"/>
      <c r="O316" s="7"/>
      <c r="P316" s="495"/>
      <c r="Q316" s="464"/>
      <c r="R316" s="7"/>
      <c r="S316" s="7"/>
      <c r="T316" s="7"/>
      <c r="U316" s="7"/>
      <c r="V316" s="7"/>
      <c r="W316" s="7"/>
    </row>
    <row r="317" spans="1:23" ht="14.4" customHeight="1" x14ac:dyDescent="0.3">
      <c r="A317" s="221" t="s">
        <v>495</v>
      </c>
      <c r="B317" s="138" t="s">
        <v>117</v>
      </c>
      <c r="C317" s="27"/>
      <c r="D317" s="464">
        <v>0</v>
      </c>
      <c r="E317" s="272" t="s">
        <v>124</v>
      </c>
      <c r="F317" s="272" t="s">
        <v>156</v>
      </c>
      <c r="G317" s="272" t="s">
        <v>241</v>
      </c>
      <c r="H317" s="272" t="s">
        <v>163</v>
      </c>
      <c r="I317" s="272" t="s">
        <v>155</v>
      </c>
      <c r="J317" s="272" t="s">
        <v>407</v>
      </c>
      <c r="K317" s="35">
        <f>K319+K318+K320+K321+K322+K323</f>
        <v>0</v>
      </c>
      <c r="L317" s="37"/>
      <c r="M317" s="37"/>
      <c r="N317" s="299"/>
      <c r="O317" s="7"/>
      <c r="P317" s="495"/>
      <c r="Q317" s="464"/>
      <c r="R317" s="7"/>
      <c r="S317" s="7"/>
      <c r="T317" s="7"/>
      <c r="U317" s="7"/>
      <c r="V317" s="7"/>
      <c r="W317" s="7"/>
    </row>
    <row r="318" spans="1:23" ht="14.4" customHeight="1" x14ac:dyDescent="0.3">
      <c r="A318" s="139"/>
      <c r="B318" s="140"/>
      <c r="C318" s="53">
        <v>42</v>
      </c>
      <c r="D318" s="464">
        <v>86</v>
      </c>
      <c r="E318" s="343"/>
      <c r="F318" s="343"/>
      <c r="G318" s="343"/>
      <c r="H318" s="343"/>
      <c r="I318" s="343"/>
      <c r="J318" s="343"/>
      <c r="K318" s="42">
        <f t="shared" ref="K318:K321" si="90">J318+I318+H318+G318+F318+E318</f>
        <v>0</v>
      </c>
      <c r="L318" s="43">
        <f t="shared" ref="L318:L321" si="91">K318*D318</f>
        <v>0</v>
      </c>
      <c r="M318" s="43"/>
      <c r="N318" s="299"/>
      <c r="O318" s="7"/>
      <c r="P318" s="495"/>
      <c r="Q318" s="464"/>
      <c r="R318" s="7"/>
      <c r="S318" s="7"/>
      <c r="T318" s="7"/>
      <c r="U318" s="7"/>
      <c r="V318" s="7"/>
      <c r="W318" s="7"/>
    </row>
    <row r="319" spans="1:23" ht="14.4" customHeight="1" x14ac:dyDescent="0.3">
      <c r="A319" s="139"/>
      <c r="B319" s="140"/>
      <c r="C319" s="53">
        <v>44</v>
      </c>
      <c r="D319" s="464">
        <v>86</v>
      </c>
      <c r="E319" s="343"/>
      <c r="F319" s="343"/>
      <c r="G319" s="343"/>
      <c r="H319" s="343"/>
      <c r="I319" s="343"/>
      <c r="J319" s="343"/>
      <c r="K319" s="42">
        <f t="shared" si="90"/>
        <v>0</v>
      </c>
      <c r="L319" s="43">
        <f t="shared" si="91"/>
        <v>0</v>
      </c>
      <c r="M319" s="43"/>
      <c r="N319" s="299"/>
      <c r="O319" s="7"/>
      <c r="P319" s="495"/>
      <c r="Q319" s="464"/>
      <c r="R319" s="7"/>
      <c r="S319" s="7"/>
      <c r="T319" s="7"/>
      <c r="U319" s="7"/>
      <c r="V319" s="7"/>
      <c r="W319" s="7"/>
    </row>
    <row r="320" spans="1:23" ht="14.4" customHeight="1" x14ac:dyDescent="0.3">
      <c r="A320" s="139"/>
      <c r="B320" s="140"/>
      <c r="C320" s="53">
        <v>46</v>
      </c>
      <c r="D320" s="464">
        <v>86</v>
      </c>
      <c r="E320" s="343"/>
      <c r="F320" s="343"/>
      <c r="G320" s="343"/>
      <c r="H320" s="343"/>
      <c r="I320" s="343"/>
      <c r="J320" s="343"/>
      <c r="K320" s="42">
        <f t="shared" si="90"/>
        <v>0</v>
      </c>
      <c r="L320" s="43">
        <f t="shared" si="91"/>
        <v>0</v>
      </c>
      <c r="M320" s="43"/>
      <c r="N320" s="299"/>
      <c r="O320" s="7"/>
      <c r="P320" s="495"/>
      <c r="Q320" s="464"/>
      <c r="R320" s="7"/>
      <c r="S320" s="7"/>
      <c r="T320" s="7"/>
      <c r="U320" s="7"/>
      <c r="V320" s="7"/>
      <c r="W320" s="7"/>
    </row>
    <row r="321" spans="1:23" ht="14.4" customHeight="1" x14ac:dyDescent="0.3">
      <c r="A321" s="139"/>
      <c r="B321" s="140"/>
      <c r="C321" s="53">
        <v>48</v>
      </c>
      <c r="D321" s="464">
        <v>86</v>
      </c>
      <c r="E321" s="343"/>
      <c r="F321" s="343"/>
      <c r="G321" s="343"/>
      <c r="H321" s="343"/>
      <c r="I321" s="343"/>
      <c r="J321" s="343"/>
      <c r="K321" s="42">
        <f t="shared" si="90"/>
        <v>0</v>
      </c>
      <c r="L321" s="43">
        <f t="shared" si="91"/>
        <v>0</v>
      </c>
      <c r="M321" s="43"/>
      <c r="N321" s="299"/>
      <c r="O321" s="7"/>
      <c r="P321" s="495"/>
      <c r="Q321" s="464"/>
      <c r="R321" s="7"/>
      <c r="S321" s="7"/>
      <c r="T321" s="7"/>
      <c r="U321" s="7"/>
      <c r="V321" s="7"/>
      <c r="W321" s="7"/>
    </row>
    <row r="322" spans="1:23" ht="14.4" customHeight="1" x14ac:dyDescent="0.3">
      <c r="A322" s="139"/>
      <c r="B322" s="140"/>
      <c r="C322" s="53">
        <v>50</v>
      </c>
      <c r="D322" s="464">
        <v>86</v>
      </c>
      <c r="E322" s="343"/>
      <c r="F322" s="343"/>
      <c r="G322" s="343"/>
      <c r="H322" s="343"/>
      <c r="I322" s="343"/>
      <c r="J322" s="343"/>
      <c r="K322" s="42">
        <f t="shared" ref="K322" si="92">J322+I322+H322+G322+F322+E322</f>
        <v>0</v>
      </c>
      <c r="L322" s="43">
        <f t="shared" ref="L322" si="93">K322*D322</f>
        <v>0</v>
      </c>
      <c r="M322" s="43"/>
      <c r="N322" s="299"/>
      <c r="O322" s="7"/>
      <c r="P322" s="495"/>
      <c r="Q322" s="464"/>
      <c r="R322" s="7"/>
      <c r="S322" s="7"/>
      <c r="T322" s="7"/>
      <c r="U322" s="7"/>
      <c r="V322" s="7"/>
      <c r="W322" s="7"/>
    </row>
    <row r="323" spans="1:23" ht="14.4" customHeight="1" thickBot="1" x14ac:dyDescent="0.35">
      <c r="A323" s="216" t="s">
        <v>413</v>
      </c>
      <c r="B323" s="344"/>
      <c r="C323" s="343"/>
      <c r="D323" s="464">
        <v>0</v>
      </c>
      <c r="E323" s="343"/>
      <c r="F323" s="343"/>
      <c r="G323" s="343"/>
      <c r="H323" s="343"/>
      <c r="I323" s="343"/>
      <c r="J323" s="343"/>
      <c r="K323" s="42">
        <f t="shared" ref="K323" si="94">J323+I323+H323+G323+F323+E323</f>
        <v>0</v>
      </c>
      <c r="L323" s="43">
        <f t="shared" ref="L323" si="95">K323*D323</f>
        <v>0</v>
      </c>
      <c r="M323" s="43"/>
      <c r="N323" s="299"/>
      <c r="O323" s="7"/>
      <c r="P323" s="495"/>
      <c r="Q323" s="464"/>
      <c r="R323" s="7"/>
      <c r="S323" s="7"/>
      <c r="T323" s="7"/>
      <c r="U323" s="7"/>
      <c r="V323" s="7"/>
      <c r="W323" s="7"/>
    </row>
    <row r="324" spans="1:23" ht="14.4" customHeight="1" x14ac:dyDescent="0.3">
      <c r="A324" s="137" t="s">
        <v>496</v>
      </c>
      <c r="B324" s="138" t="s">
        <v>117</v>
      </c>
      <c r="C324" s="27"/>
      <c r="D324" s="464">
        <v>0</v>
      </c>
      <c r="E324" s="272" t="s">
        <v>124</v>
      </c>
      <c r="F324" s="272" t="s">
        <v>156</v>
      </c>
      <c r="G324" s="272" t="s">
        <v>241</v>
      </c>
      <c r="H324" s="272" t="s">
        <v>163</v>
      </c>
      <c r="I324" s="272" t="s">
        <v>155</v>
      </c>
      <c r="J324" s="75"/>
      <c r="K324" s="35">
        <f>K325+K326+K327+K328+K436+K437</f>
        <v>0</v>
      </c>
      <c r="L324" s="37"/>
      <c r="M324" s="37"/>
      <c r="N324" s="299"/>
      <c r="O324" s="7"/>
      <c r="P324" s="495"/>
      <c r="Q324" s="464"/>
      <c r="R324" s="7"/>
      <c r="S324" s="7"/>
      <c r="T324" s="7"/>
      <c r="U324" s="7"/>
      <c r="V324" s="7"/>
      <c r="W324" s="7"/>
    </row>
    <row r="325" spans="1:23" ht="14.4" customHeight="1" x14ac:dyDescent="0.3">
      <c r="A325" s="139"/>
      <c r="B325" s="140"/>
      <c r="C325" s="53">
        <v>42</v>
      </c>
      <c r="D325" s="464">
        <v>72</v>
      </c>
      <c r="E325" s="343"/>
      <c r="F325" s="343"/>
      <c r="G325" s="326"/>
      <c r="H325" s="326"/>
      <c r="I325" s="326"/>
      <c r="J325" s="46"/>
      <c r="K325" s="42">
        <f>J325+I325+H325+G325+F325+E325</f>
        <v>0</v>
      </c>
      <c r="L325" s="43">
        <f>K325*D325</f>
        <v>0</v>
      </c>
      <c r="M325" s="43"/>
      <c r="N325" s="299"/>
      <c r="O325" s="7"/>
      <c r="P325" s="495"/>
      <c r="Q325" s="464"/>
      <c r="R325" s="7"/>
      <c r="S325" s="7"/>
      <c r="T325" s="7"/>
      <c r="U325" s="7"/>
      <c r="V325" s="7"/>
      <c r="W325" s="7"/>
    </row>
    <row r="326" spans="1:23" ht="14.4" customHeight="1" x14ac:dyDescent="0.3">
      <c r="A326" s="139"/>
      <c r="B326" s="140"/>
      <c r="C326" s="53">
        <v>44</v>
      </c>
      <c r="D326" s="464">
        <v>72</v>
      </c>
      <c r="E326" s="343"/>
      <c r="F326" s="343"/>
      <c r="G326" s="326"/>
      <c r="H326" s="326"/>
      <c r="I326" s="326"/>
      <c r="J326" s="46"/>
      <c r="K326" s="42">
        <f>J326+I326+H326+G326+F326+E326</f>
        <v>0</v>
      </c>
      <c r="L326" s="43">
        <f>K326*D326</f>
        <v>0</v>
      </c>
      <c r="M326" s="43"/>
      <c r="N326" s="299"/>
      <c r="O326" s="7"/>
      <c r="P326" s="495"/>
      <c r="Q326" s="464"/>
      <c r="R326" s="7"/>
      <c r="S326" s="7"/>
      <c r="T326" s="7"/>
      <c r="U326" s="7"/>
      <c r="V326" s="7"/>
      <c r="W326" s="7"/>
    </row>
    <row r="327" spans="1:23" ht="14.4" customHeight="1" x14ac:dyDescent="0.3">
      <c r="A327" s="139"/>
      <c r="B327" s="140"/>
      <c r="C327" s="53">
        <v>46</v>
      </c>
      <c r="D327" s="464">
        <v>72</v>
      </c>
      <c r="E327" s="343"/>
      <c r="F327" s="343"/>
      <c r="G327" s="326"/>
      <c r="H327" s="326"/>
      <c r="I327" s="326"/>
      <c r="J327" s="46"/>
      <c r="K327" s="42">
        <f>J327+I327+H327+G327+F327+E327</f>
        <v>0</v>
      </c>
      <c r="L327" s="43">
        <f>K327*D327</f>
        <v>0</v>
      </c>
      <c r="M327" s="43"/>
      <c r="N327" s="299"/>
      <c r="O327" s="7"/>
      <c r="P327" s="495"/>
      <c r="Q327" s="464"/>
      <c r="R327" s="7"/>
      <c r="S327" s="7"/>
      <c r="T327" s="7"/>
      <c r="U327" s="7"/>
      <c r="V327" s="7"/>
      <c r="W327" s="7"/>
    </row>
    <row r="328" spans="1:23" ht="14.4" customHeight="1" thickBot="1" x14ac:dyDescent="0.35">
      <c r="A328" s="139"/>
      <c r="B328" s="344"/>
      <c r="C328" s="53">
        <v>48</v>
      </c>
      <c r="D328" s="464">
        <v>72</v>
      </c>
      <c r="E328" s="343"/>
      <c r="F328" s="343"/>
      <c r="G328" s="326"/>
      <c r="H328" s="326"/>
      <c r="I328" s="326"/>
      <c r="J328" s="46"/>
      <c r="K328" s="42">
        <f>J328+I328+H328+G328+F328+E328</f>
        <v>0</v>
      </c>
      <c r="L328" s="43">
        <f>K328*D328</f>
        <v>0</v>
      </c>
      <c r="M328" s="43"/>
      <c r="N328" s="299"/>
      <c r="O328" s="7"/>
      <c r="P328" s="495"/>
      <c r="Q328" s="464"/>
      <c r="R328" s="7"/>
      <c r="S328" s="7"/>
      <c r="T328" s="7"/>
      <c r="U328" s="7"/>
      <c r="V328" s="7"/>
      <c r="W328" s="7"/>
    </row>
    <row r="329" spans="1:23" ht="14.4" customHeight="1" x14ac:dyDescent="0.3">
      <c r="A329" s="137" t="s">
        <v>497</v>
      </c>
      <c r="B329" s="307" t="s">
        <v>38</v>
      </c>
      <c r="C329" s="308"/>
      <c r="D329" s="464"/>
      <c r="E329" s="271" t="s">
        <v>124</v>
      </c>
      <c r="F329" s="309"/>
      <c r="G329" s="309"/>
      <c r="H329" s="309"/>
      <c r="I329" s="309"/>
      <c r="J329" s="309"/>
      <c r="K329" s="35"/>
      <c r="L329" s="310"/>
      <c r="M329" s="310"/>
      <c r="N329" s="299"/>
      <c r="O329" s="7"/>
      <c r="P329" s="495"/>
      <c r="Q329" s="464"/>
      <c r="R329" s="7"/>
      <c r="S329" s="7"/>
      <c r="T329" s="7"/>
      <c r="U329" s="7"/>
      <c r="V329" s="7"/>
      <c r="W329" s="7"/>
    </row>
    <row r="330" spans="1:23" ht="14.4" customHeight="1" x14ac:dyDescent="0.3">
      <c r="A330" s="139"/>
      <c r="B330" s="140"/>
      <c r="C330" s="53">
        <v>44</v>
      </c>
      <c r="D330" s="464">
        <v>45</v>
      </c>
      <c r="E330" s="53"/>
      <c r="F330" s="46"/>
      <c r="G330" s="46"/>
      <c r="H330" s="46"/>
      <c r="I330" s="46"/>
      <c r="J330" s="46"/>
      <c r="K330" s="42">
        <f t="shared" ref="K330:K336" si="96">J330+I330+H330+G330+F330+E330</f>
        <v>0</v>
      </c>
      <c r="L330" s="43">
        <f t="shared" ref="L330:L336" si="97">K330*D330</f>
        <v>0</v>
      </c>
      <c r="M330" s="43"/>
      <c r="N330" s="299"/>
      <c r="O330" s="7"/>
      <c r="P330" s="495"/>
      <c r="Q330" s="464"/>
      <c r="R330" s="7"/>
      <c r="S330" s="7"/>
      <c r="T330" s="7"/>
      <c r="U330" s="7"/>
      <c r="V330" s="7"/>
      <c r="W330" s="7"/>
    </row>
    <row r="331" spans="1:23" ht="14.4" customHeight="1" x14ac:dyDescent="0.3">
      <c r="A331" s="139"/>
      <c r="B331" s="140"/>
      <c r="C331" s="53">
        <v>46</v>
      </c>
      <c r="D331" s="464">
        <v>45</v>
      </c>
      <c r="E331" s="53"/>
      <c r="F331" s="46"/>
      <c r="G331" s="46"/>
      <c r="H331" s="46"/>
      <c r="I331" s="46"/>
      <c r="J331" s="46"/>
      <c r="K331" s="42">
        <f t="shared" si="96"/>
        <v>0</v>
      </c>
      <c r="L331" s="43">
        <f t="shared" si="97"/>
        <v>0</v>
      </c>
      <c r="M331" s="43"/>
      <c r="N331" s="299"/>
      <c r="O331" s="7"/>
      <c r="P331" s="495"/>
      <c r="Q331" s="464"/>
      <c r="R331" s="7"/>
      <c r="S331" s="7"/>
      <c r="T331" s="7"/>
      <c r="U331" s="7"/>
      <c r="V331" s="7"/>
      <c r="W331" s="7"/>
    </row>
    <row r="332" spans="1:23" ht="14.4" customHeight="1" x14ac:dyDescent="0.3">
      <c r="A332" s="139"/>
      <c r="B332" s="140"/>
      <c r="C332" s="53">
        <v>48</v>
      </c>
      <c r="D332" s="464">
        <v>45</v>
      </c>
      <c r="E332" s="53"/>
      <c r="F332" s="46"/>
      <c r="G332" s="46"/>
      <c r="H332" s="46"/>
      <c r="I332" s="46"/>
      <c r="J332" s="46"/>
      <c r="K332" s="42">
        <f t="shared" si="96"/>
        <v>0</v>
      </c>
      <c r="L332" s="43">
        <f t="shared" si="97"/>
        <v>0</v>
      </c>
      <c r="M332" s="43"/>
      <c r="N332" s="299"/>
      <c r="O332" s="7"/>
      <c r="P332" s="495"/>
      <c r="Q332" s="464"/>
      <c r="R332" s="7"/>
      <c r="S332" s="7"/>
      <c r="T332" s="7"/>
      <c r="U332" s="7"/>
      <c r="V332" s="7"/>
      <c r="W332" s="7"/>
    </row>
    <row r="333" spans="1:23" ht="14.4" customHeight="1" x14ac:dyDescent="0.3">
      <c r="A333" s="139"/>
      <c r="B333" s="140"/>
      <c r="C333" s="53">
        <v>50</v>
      </c>
      <c r="D333" s="464">
        <v>45</v>
      </c>
      <c r="E333" s="53"/>
      <c r="F333" s="46"/>
      <c r="G333" s="46"/>
      <c r="H333" s="46"/>
      <c r="I333" s="46"/>
      <c r="J333" s="46"/>
      <c r="K333" s="42">
        <f t="shared" si="96"/>
        <v>0</v>
      </c>
      <c r="L333" s="43">
        <f t="shared" si="97"/>
        <v>0</v>
      </c>
      <c r="M333" s="43"/>
      <c r="N333" s="299"/>
      <c r="O333" s="7"/>
      <c r="P333" s="495"/>
      <c r="Q333" s="464"/>
      <c r="R333" s="7"/>
      <c r="S333" s="7"/>
      <c r="T333" s="7"/>
      <c r="U333" s="7"/>
      <c r="V333" s="7"/>
      <c r="W333" s="7"/>
    </row>
    <row r="334" spans="1:23" ht="14.4" customHeight="1" x14ac:dyDescent="0.3">
      <c r="A334" s="139"/>
      <c r="B334" s="140"/>
      <c r="C334" s="53">
        <v>52</v>
      </c>
      <c r="D334" s="464">
        <v>55</v>
      </c>
      <c r="E334" s="53"/>
      <c r="F334" s="46"/>
      <c r="G334" s="46"/>
      <c r="H334" s="46"/>
      <c r="I334" s="46"/>
      <c r="J334" s="46"/>
      <c r="K334" s="42">
        <f t="shared" si="96"/>
        <v>0</v>
      </c>
      <c r="L334" s="43">
        <f t="shared" si="97"/>
        <v>0</v>
      </c>
      <c r="M334" s="43"/>
      <c r="N334" s="299"/>
      <c r="O334" s="7"/>
      <c r="P334" s="495"/>
      <c r="Q334" s="464"/>
      <c r="R334" s="7"/>
      <c r="S334" s="7"/>
      <c r="T334" s="7"/>
      <c r="U334" s="7"/>
      <c r="V334" s="7"/>
      <c r="W334" s="7"/>
    </row>
    <row r="335" spans="1:23" ht="14.4" customHeight="1" x14ac:dyDescent="0.3">
      <c r="A335" s="139"/>
      <c r="B335" s="140"/>
      <c r="C335" s="53">
        <v>54</v>
      </c>
      <c r="D335" s="464">
        <v>55</v>
      </c>
      <c r="E335" s="53"/>
      <c r="F335" s="46"/>
      <c r="G335" s="46"/>
      <c r="H335" s="46"/>
      <c r="I335" s="46"/>
      <c r="J335" s="46"/>
      <c r="K335" s="42">
        <f t="shared" si="96"/>
        <v>0</v>
      </c>
      <c r="L335" s="43">
        <f t="shared" si="97"/>
        <v>0</v>
      </c>
      <c r="M335" s="43"/>
      <c r="N335" s="299"/>
      <c r="O335" s="7"/>
      <c r="P335" s="495"/>
      <c r="Q335" s="464"/>
      <c r="R335" s="7"/>
      <c r="S335" s="7"/>
      <c r="T335" s="7"/>
      <c r="U335" s="7"/>
      <c r="V335" s="7"/>
      <c r="W335" s="7"/>
    </row>
    <row r="336" spans="1:23" ht="14.4" customHeight="1" x14ac:dyDescent="0.3">
      <c r="A336" s="139"/>
      <c r="B336" s="140"/>
      <c r="C336" s="53">
        <v>56</v>
      </c>
      <c r="D336" s="464">
        <v>55</v>
      </c>
      <c r="E336" s="53"/>
      <c r="F336" s="46"/>
      <c r="G336" s="46"/>
      <c r="H336" s="46"/>
      <c r="I336" s="46"/>
      <c r="J336" s="46"/>
      <c r="K336" s="42">
        <f t="shared" si="96"/>
        <v>0</v>
      </c>
      <c r="L336" s="43">
        <f t="shared" si="97"/>
        <v>0</v>
      </c>
      <c r="M336" s="43"/>
      <c r="N336" s="299"/>
      <c r="O336" s="7"/>
      <c r="P336" s="495"/>
      <c r="Q336" s="464"/>
      <c r="R336" s="7"/>
      <c r="S336" s="7"/>
      <c r="T336" s="7"/>
      <c r="U336" s="7"/>
      <c r="V336" s="7"/>
      <c r="W336" s="7"/>
    </row>
    <row r="337" spans="1:23" ht="14.4" customHeight="1" thickBot="1" x14ac:dyDescent="0.35">
      <c r="A337" s="139"/>
      <c r="B337" s="140"/>
      <c r="C337" s="53">
        <v>60</v>
      </c>
      <c r="D337" s="464">
        <v>67</v>
      </c>
      <c r="E337" s="53"/>
      <c r="F337" s="46"/>
      <c r="G337" s="46"/>
      <c r="H337" s="46"/>
      <c r="I337" s="46"/>
      <c r="J337" s="46"/>
      <c r="K337" s="42">
        <f t="shared" ref="K337" si="98">J337+I337+H337+G337+F337+E337</f>
        <v>0</v>
      </c>
      <c r="L337" s="43">
        <f t="shared" ref="L337" si="99">K337*D337</f>
        <v>0</v>
      </c>
      <c r="M337" s="43"/>
      <c r="N337" s="299"/>
      <c r="O337" s="7"/>
      <c r="P337" s="495"/>
      <c r="Q337" s="464"/>
      <c r="R337" s="7"/>
      <c r="S337" s="7"/>
      <c r="T337" s="7"/>
      <c r="U337" s="7"/>
      <c r="V337" s="7"/>
      <c r="W337" s="7"/>
    </row>
    <row r="338" spans="1:23" ht="14.4" customHeight="1" x14ac:dyDescent="0.3">
      <c r="A338" s="137" t="s">
        <v>498</v>
      </c>
      <c r="B338" s="307" t="s">
        <v>38</v>
      </c>
      <c r="C338" s="308"/>
      <c r="D338" s="500"/>
      <c r="E338" s="271" t="s">
        <v>156</v>
      </c>
      <c r="F338" s="272" t="s">
        <v>34</v>
      </c>
      <c r="G338" s="309"/>
      <c r="H338" s="309"/>
      <c r="I338" s="309"/>
      <c r="J338" s="309"/>
      <c r="K338" s="35"/>
      <c r="L338" s="310"/>
      <c r="M338" s="310"/>
      <c r="N338" s="299"/>
      <c r="O338" s="7"/>
      <c r="P338" s="495"/>
      <c r="Q338" s="464"/>
      <c r="R338" s="7"/>
      <c r="S338" s="7"/>
      <c r="T338" s="7"/>
      <c r="U338" s="7"/>
      <c r="V338" s="7"/>
      <c r="W338" s="7"/>
    </row>
    <row r="339" spans="1:23" ht="14.4" customHeight="1" x14ac:dyDescent="0.3">
      <c r="A339" s="139"/>
      <c r="B339" s="140"/>
      <c r="C339" s="53">
        <v>44</v>
      </c>
      <c r="D339" s="464">
        <v>47</v>
      </c>
      <c r="E339" s="53"/>
      <c r="F339" s="53"/>
      <c r="G339" s="46"/>
      <c r="H339" s="46"/>
      <c r="I339" s="46"/>
      <c r="J339" s="46"/>
      <c r="K339" s="42">
        <f t="shared" ref="K339:K346" si="100">J339+I339+H339+G339+F339+E339</f>
        <v>0</v>
      </c>
      <c r="L339" s="43">
        <f t="shared" ref="L339:L346" si="101">K339*D339</f>
        <v>0</v>
      </c>
      <c r="M339" s="43"/>
      <c r="N339" s="299"/>
      <c r="O339" s="7"/>
      <c r="P339" s="495"/>
      <c r="Q339" s="464"/>
      <c r="R339" s="7"/>
      <c r="S339" s="7"/>
      <c r="T339" s="7"/>
      <c r="U339" s="7"/>
      <c r="V339" s="7"/>
      <c r="W339" s="7"/>
    </row>
    <row r="340" spans="1:23" ht="14.4" customHeight="1" x14ac:dyDescent="0.3">
      <c r="A340" s="139"/>
      <c r="B340" s="140"/>
      <c r="C340" s="53">
        <v>46</v>
      </c>
      <c r="D340" s="464">
        <v>47</v>
      </c>
      <c r="E340" s="53"/>
      <c r="F340" s="53"/>
      <c r="G340" s="46"/>
      <c r="H340" s="46"/>
      <c r="I340" s="46"/>
      <c r="J340" s="46"/>
      <c r="K340" s="42">
        <f t="shared" si="100"/>
        <v>0</v>
      </c>
      <c r="L340" s="43">
        <f t="shared" si="101"/>
        <v>0</v>
      </c>
      <c r="M340" s="43"/>
      <c r="N340" s="299"/>
      <c r="O340" s="7"/>
      <c r="P340" s="495"/>
      <c r="Q340" s="464"/>
      <c r="R340" s="7"/>
      <c r="S340" s="7"/>
      <c r="T340" s="7"/>
      <c r="U340" s="7"/>
      <c r="V340" s="7"/>
      <c r="W340" s="7"/>
    </row>
    <row r="341" spans="1:23" ht="14.4" customHeight="1" x14ac:dyDescent="0.3">
      <c r="A341" s="139"/>
      <c r="B341" s="140"/>
      <c r="C341" s="53">
        <v>48</v>
      </c>
      <c r="D341" s="464">
        <v>47</v>
      </c>
      <c r="E341" s="53"/>
      <c r="F341" s="53"/>
      <c r="G341" s="46"/>
      <c r="H341" s="46"/>
      <c r="I341" s="46"/>
      <c r="J341" s="46"/>
      <c r="K341" s="42">
        <f t="shared" si="100"/>
        <v>0</v>
      </c>
      <c r="L341" s="43">
        <f t="shared" si="101"/>
        <v>0</v>
      </c>
      <c r="M341" s="43"/>
      <c r="N341" s="299"/>
      <c r="O341" s="7"/>
      <c r="P341" s="495"/>
      <c r="Q341" s="464"/>
      <c r="R341" s="7"/>
      <c r="S341" s="7"/>
      <c r="T341" s="7"/>
      <c r="U341" s="7"/>
      <c r="V341" s="7"/>
      <c r="W341" s="7"/>
    </row>
    <row r="342" spans="1:23" ht="14.4" customHeight="1" x14ac:dyDescent="0.3">
      <c r="A342" s="139"/>
      <c r="B342" s="140"/>
      <c r="C342" s="53">
        <v>50</v>
      </c>
      <c r="D342" s="464">
        <v>47</v>
      </c>
      <c r="E342" s="53"/>
      <c r="F342" s="53"/>
      <c r="G342" s="46"/>
      <c r="H342" s="46"/>
      <c r="I342" s="46"/>
      <c r="J342" s="46"/>
      <c r="K342" s="42">
        <f t="shared" si="100"/>
        <v>0</v>
      </c>
      <c r="L342" s="43">
        <f t="shared" si="101"/>
        <v>0</v>
      </c>
      <c r="M342" s="43"/>
      <c r="N342" s="299"/>
      <c r="O342" s="7"/>
      <c r="P342" s="495"/>
      <c r="Q342" s="464"/>
      <c r="R342" s="7"/>
      <c r="S342" s="7"/>
      <c r="T342" s="7"/>
      <c r="U342" s="7"/>
      <c r="V342" s="7"/>
      <c r="W342" s="7"/>
    </row>
    <row r="343" spans="1:23" ht="14.4" customHeight="1" x14ac:dyDescent="0.3">
      <c r="A343" s="139"/>
      <c r="B343" s="140"/>
      <c r="C343" s="53">
        <v>52</v>
      </c>
      <c r="D343" s="464">
        <v>59</v>
      </c>
      <c r="E343" s="53"/>
      <c r="F343" s="53"/>
      <c r="G343" s="46"/>
      <c r="H343" s="46"/>
      <c r="I343" s="46"/>
      <c r="J343" s="46"/>
      <c r="K343" s="42">
        <f t="shared" si="100"/>
        <v>0</v>
      </c>
      <c r="L343" s="43">
        <f t="shared" si="101"/>
        <v>0</v>
      </c>
      <c r="M343" s="43"/>
      <c r="N343" s="299"/>
      <c r="O343" s="7"/>
      <c r="P343" s="495"/>
      <c r="Q343" s="464"/>
      <c r="R343" s="7"/>
      <c r="S343" s="7"/>
      <c r="T343" s="7"/>
      <c r="U343" s="7"/>
      <c r="V343" s="7"/>
      <c r="W343" s="7"/>
    </row>
    <row r="344" spans="1:23" ht="14.4" customHeight="1" x14ac:dyDescent="0.3">
      <c r="A344" s="139"/>
      <c r="B344" s="140"/>
      <c r="C344" s="53">
        <v>54</v>
      </c>
      <c r="D344" s="464">
        <v>59</v>
      </c>
      <c r="E344" s="53"/>
      <c r="F344" s="53"/>
      <c r="G344" s="46"/>
      <c r="H344" s="46"/>
      <c r="I344" s="46"/>
      <c r="J344" s="46"/>
      <c r="K344" s="42">
        <f t="shared" si="100"/>
        <v>0</v>
      </c>
      <c r="L344" s="43">
        <f t="shared" si="101"/>
        <v>0</v>
      </c>
      <c r="M344" s="43"/>
      <c r="N344" s="299"/>
      <c r="O344" s="7"/>
      <c r="P344" s="495"/>
      <c r="Q344" s="464"/>
      <c r="R344" s="7"/>
      <c r="S344" s="7"/>
      <c r="T344" s="7"/>
      <c r="U344" s="7"/>
      <c r="V344" s="7"/>
      <c r="W344" s="7"/>
    </row>
    <row r="345" spans="1:23" ht="14.4" customHeight="1" x14ac:dyDescent="0.3">
      <c r="A345" s="139"/>
      <c r="B345" s="140"/>
      <c r="C345" s="53">
        <v>56</v>
      </c>
      <c r="D345" s="464">
        <v>59</v>
      </c>
      <c r="E345" s="53"/>
      <c r="F345" s="53"/>
      <c r="G345" s="46"/>
      <c r="H345" s="46"/>
      <c r="I345" s="46"/>
      <c r="J345" s="46"/>
      <c r="K345" s="42">
        <f t="shared" si="100"/>
        <v>0</v>
      </c>
      <c r="L345" s="43">
        <f t="shared" si="101"/>
        <v>0</v>
      </c>
      <c r="M345" s="43"/>
      <c r="N345" s="299"/>
      <c r="O345" s="7"/>
      <c r="P345" s="495"/>
      <c r="Q345" s="464"/>
      <c r="R345" s="7"/>
      <c r="S345" s="7"/>
      <c r="T345" s="7"/>
      <c r="U345" s="7"/>
      <c r="V345" s="7"/>
      <c r="W345" s="7"/>
    </row>
    <row r="346" spans="1:23" ht="14.4" customHeight="1" thickBot="1" x14ac:dyDescent="0.35">
      <c r="A346" s="142"/>
      <c r="B346" s="208"/>
      <c r="C346" s="136">
        <v>60</v>
      </c>
      <c r="D346" s="501">
        <v>69</v>
      </c>
      <c r="E346" s="136"/>
      <c r="F346" s="136"/>
      <c r="G346" s="69"/>
      <c r="H346" s="69"/>
      <c r="I346" s="69"/>
      <c r="J346" s="69"/>
      <c r="K346" s="110">
        <f t="shared" si="100"/>
        <v>0</v>
      </c>
      <c r="L346" s="111">
        <f t="shared" si="101"/>
        <v>0</v>
      </c>
      <c r="M346" s="111"/>
      <c r="N346" s="299"/>
      <c r="O346" s="7"/>
      <c r="P346" s="495"/>
      <c r="Q346" s="464"/>
      <c r="R346" s="7"/>
      <c r="S346" s="7"/>
      <c r="T346" s="7"/>
      <c r="U346" s="7"/>
      <c r="V346" s="7"/>
      <c r="W346" s="7"/>
    </row>
    <row r="347" spans="1:23" ht="14.4" customHeight="1" x14ac:dyDescent="0.3">
      <c r="A347" s="221" t="s">
        <v>483</v>
      </c>
      <c r="B347" s="138" t="s">
        <v>38</v>
      </c>
      <c r="C347" s="27"/>
      <c r="D347" s="464">
        <v>0</v>
      </c>
      <c r="E347" s="271" t="s">
        <v>124</v>
      </c>
      <c r="F347" s="302"/>
      <c r="G347" s="302"/>
      <c r="H347" s="302"/>
      <c r="I347" s="302"/>
      <c r="J347" s="302"/>
      <c r="K347" s="42"/>
      <c r="L347" s="43"/>
      <c r="M347" s="37"/>
      <c r="N347" s="299"/>
      <c r="O347" s="7"/>
      <c r="P347" s="495"/>
      <c r="Q347" s="464"/>
      <c r="R347" s="7"/>
      <c r="S347" s="7"/>
      <c r="T347" s="7"/>
      <c r="U347" s="7"/>
      <c r="V347" s="7"/>
      <c r="W347" s="7"/>
    </row>
    <row r="348" spans="1:23" ht="14.4" customHeight="1" x14ac:dyDescent="0.3">
      <c r="A348" s="139"/>
      <c r="B348" s="140"/>
      <c r="C348" s="53">
        <v>46</v>
      </c>
      <c r="D348" s="464">
        <v>86</v>
      </c>
      <c r="E348" s="53"/>
      <c r="F348" s="46"/>
      <c r="G348" s="46"/>
      <c r="H348" s="46"/>
      <c r="I348" s="46"/>
      <c r="J348" s="46"/>
      <c r="K348" s="42">
        <f t="shared" ref="K348:K353" si="102">J348+I348+H348+G348+F348+E348</f>
        <v>0</v>
      </c>
      <c r="L348" s="43">
        <f t="shared" ref="L348:L353" si="103">K348*D348</f>
        <v>0</v>
      </c>
      <c r="M348" s="43"/>
      <c r="N348" s="299"/>
      <c r="O348" s="7"/>
      <c r="P348" s="495"/>
      <c r="Q348" s="464"/>
      <c r="R348" s="7"/>
      <c r="S348" s="7"/>
      <c r="T348" s="7"/>
      <c r="U348" s="7"/>
      <c r="V348" s="7"/>
      <c r="W348" s="7"/>
    </row>
    <row r="349" spans="1:23" ht="14.4" customHeight="1" x14ac:dyDescent="0.3">
      <c r="A349" s="139"/>
      <c r="B349" s="140"/>
      <c r="C349" s="53">
        <v>50</v>
      </c>
      <c r="D349" s="464">
        <v>86</v>
      </c>
      <c r="E349" s="53"/>
      <c r="F349" s="46"/>
      <c r="G349" s="46"/>
      <c r="H349" s="46"/>
      <c r="I349" s="46"/>
      <c r="J349" s="46"/>
      <c r="K349" s="42">
        <f t="shared" si="102"/>
        <v>0</v>
      </c>
      <c r="L349" s="43">
        <f t="shared" si="103"/>
        <v>0</v>
      </c>
      <c r="M349" s="43"/>
      <c r="N349" s="299"/>
      <c r="O349" s="7"/>
      <c r="P349" s="495"/>
      <c r="Q349" s="464"/>
      <c r="R349" s="7"/>
      <c r="S349" s="7"/>
      <c r="T349" s="7"/>
      <c r="U349" s="7"/>
      <c r="V349" s="7"/>
      <c r="W349" s="7"/>
    </row>
    <row r="350" spans="1:23" ht="14.4" customHeight="1" x14ac:dyDescent="0.3">
      <c r="A350" s="139"/>
      <c r="B350" s="140"/>
      <c r="C350" s="53">
        <v>52</v>
      </c>
      <c r="D350" s="464">
        <v>100</v>
      </c>
      <c r="E350" s="53"/>
      <c r="F350" s="46"/>
      <c r="G350" s="46"/>
      <c r="H350" s="46"/>
      <c r="I350" s="46"/>
      <c r="J350" s="46"/>
      <c r="K350" s="42">
        <f t="shared" si="102"/>
        <v>0</v>
      </c>
      <c r="L350" s="43">
        <f t="shared" si="103"/>
        <v>0</v>
      </c>
      <c r="M350" s="43"/>
      <c r="N350" s="299"/>
      <c r="O350" s="7"/>
      <c r="P350" s="495"/>
      <c r="Q350" s="464"/>
      <c r="R350" s="7"/>
      <c r="S350" s="7"/>
      <c r="T350" s="7"/>
      <c r="U350" s="7"/>
      <c r="V350" s="7"/>
      <c r="W350" s="7"/>
    </row>
    <row r="351" spans="1:23" ht="14.4" customHeight="1" x14ac:dyDescent="0.3">
      <c r="A351" s="139"/>
      <c r="B351" s="140"/>
      <c r="C351" s="53">
        <v>54</v>
      </c>
      <c r="D351" s="464">
        <v>100</v>
      </c>
      <c r="E351" s="53"/>
      <c r="F351" s="46"/>
      <c r="G351" s="46"/>
      <c r="H351" s="46"/>
      <c r="I351" s="46"/>
      <c r="J351" s="46"/>
      <c r="K351" s="42">
        <f t="shared" si="102"/>
        <v>0</v>
      </c>
      <c r="L351" s="43">
        <f t="shared" si="103"/>
        <v>0</v>
      </c>
      <c r="M351" s="43"/>
      <c r="N351" s="299"/>
      <c r="O351" s="7"/>
      <c r="P351" s="495"/>
      <c r="Q351" s="464"/>
      <c r="R351" s="7"/>
      <c r="S351" s="7"/>
      <c r="T351" s="7"/>
      <c r="U351" s="7"/>
      <c r="V351" s="7"/>
      <c r="W351" s="7"/>
    </row>
    <row r="352" spans="1:23" ht="14.4" customHeight="1" x14ac:dyDescent="0.3">
      <c r="A352" s="139"/>
      <c r="B352" s="140"/>
      <c r="C352" s="53">
        <v>56</v>
      </c>
      <c r="D352" s="464">
        <v>100</v>
      </c>
      <c r="E352" s="24"/>
      <c r="F352" s="283"/>
      <c r="G352" s="283"/>
      <c r="H352" s="283"/>
      <c r="I352" s="283"/>
      <c r="J352" s="283"/>
      <c r="K352" s="42">
        <f t="shared" si="102"/>
        <v>0</v>
      </c>
      <c r="L352" s="43">
        <f t="shared" si="103"/>
        <v>0</v>
      </c>
      <c r="M352" s="43"/>
      <c r="N352" s="299"/>
      <c r="O352" s="7"/>
      <c r="P352" s="495"/>
      <c r="Q352" s="464"/>
      <c r="R352" s="7"/>
      <c r="S352" s="7"/>
      <c r="T352" s="7"/>
      <c r="U352" s="7"/>
      <c r="V352" s="7"/>
      <c r="W352" s="7"/>
    </row>
    <row r="353" spans="1:23" ht="14.4" customHeight="1" thickBot="1" x14ac:dyDescent="0.35">
      <c r="A353" s="139"/>
      <c r="B353" s="140"/>
      <c r="C353" s="53">
        <v>60</v>
      </c>
      <c r="D353" s="464">
        <v>115</v>
      </c>
      <c r="E353" s="53"/>
      <c r="F353" s="46"/>
      <c r="G353" s="46"/>
      <c r="H353" s="46"/>
      <c r="I353" s="46"/>
      <c r="J353" s="46"/>
      <c r="K353" s="42">
        <f t="shared" si="102"/>
        <v>0</v>
      </c>
      <c r="L353" s="43">
        <f t="shared" si="103"/>
        <v>0</v>
      </c>
      <c r="M353" s="43"/>
      <c r="N353" s="299"/>
      <c r="O353" s="7"/>
      <c r="P353" s="495"/>
      <c r="Q353" s="464"/>
      <c r="R353" s="7"/>
      <c r="S353" s="7"/>
      <c r="T353" s="7"/>
      <c r="U353" s="7"/>
      <c r="V353" s="7"/>
      <c r="W353" s="7"/>
    </row>
    <row r="354" spans="1:23" ht="14.4" customHeight="1" x14ac:dyDescent="0.3">
      <c r="A354" s="221" t="s">
        <v>482</v>
      </c>
      <c r="B354" s="138" t="s">
        <v>38</v>
      </c>
      <c r="C354" s="27"/>
      <c r="D354" s="464">
        <v>0</v>
      </c>
      <c r="E354" s="271" t="s">
        <v>15</v>
      </c>
      <c r="F354" s="272" t="s">
        <v>34</v>
      </c>
      <c r="G354" s="517" t="s">
        <v>484</v>
      </c>
      <c r="H354" s="302"/>
      <c r="I354" s="302"/>
      <c r="J354" s="302"/>
      <c r="K354" s="42"/>
      <c r="L354" s="43"/>
      <c r="M354" s="37"/>
      <c r="N354" s="299"/>
      <c r="O354" s="7"/>
      <c r="P354" s="495"/>
      <c r="Q354" s="464"/>
      <c r="R354" s="7"/>
      <c r="S354" s="7"/>
      <c r="T354" s="7"/>
      <c r="U354" s="7"/>
      <c r="V354" s="7"/>
      <c r="W354" s="7"/>
    </row>
    <row r="355" spans="1:23" ht="14.4" customHeight="1" x14ac:dyDescent="0.3">
      <c r="A355" s="139"/>
      <c r="B355" s="140"/>
      <c r="C355" s="53">
        <v>46</v>
      </c>
      <c r="D355" s="464">
        <v>106</v>
      </c>
      <c r="E355" s="53"/>
      <c r="F355" s="53"/>
      <c r="G355" s="53"/>
      <c r="H355" s="46"/>
      <c r="I355" s="46"/>
      <c r="J355" s="46"/>
      <c r="K355" s="42">
        <f t="shared" ref="K355:K360" si="104">J355+I355+H355+G355+F355+E355</f>
        <v>0</v>
      </c>
      <c r="L355" s="43">
        <f t="shared" ref="L355:L360" si="105">K355*D355</f>
        <v>0</v>
      </c>
      <c r="M355" s="43"/>
      <c r="N355" s="299"/>
      <c r="O355" s="7"/>
      <c r="P355" s="495"/>
      <c r="Q355" s="464"/>
      <c r="R355" s="7"/>
      <c r="S355" s="7"/>
      <c r="T355" s="7"/>
      <c r="U355" s="7"/>
      <c r="V355" s="7"/>
      <c r="W355" s="7"/>
    </row>
    <row r="356" spans="1:23" ht="14.4" customHeight="1" x14ac:dyDescent="0.3">
      <c r="A356" s="139"/>
      <c r="B356" s="140"/>
      <c r="C356" s="53">
        <v>50</v>
      </c>
      <c r="D356" s="464">
        <v>106</v>
      </c>
      <c r="E356" s="53"/>
      <c r="F356" s="53"/>
      <c r="G356" s="53"/>
      <c r="H356" s="46"/>
      <c r="I356" s="46"/>
      <c r="J356" s="46"/>
      <c r="K356" s="42">
        <f t="shared" si="104"/>
        <v>0</v>
      </c>
      <c r="L356" s="43">
        <f t="shared" si="105"/>
        <v>0</v>
      </c>
      <c r="M356" s="43"/>
      <c r="N356" s="299"/>
      <c r="O356" s="7"/>
      <c r="P356" s="495"/>
      <c r="Q356" s="464"/>
      <c r="R356" s="7"/>
      <c r="S356" s="7"/>
      <c r="T356" s="7"/>
      <c r="U356" s="7"/>
      <c r="V356" s="7"/>
      <c r="W356" s="7"/>
    </row>
    <row r="357" spans="1:23" ht="14.4" customHeight="1" x14ac:dyDescent="0.3">
      <c r="A357" s="139"/>
      <c r="B357" s="140"/>
      <c r="C357" s="53">
        <v>52</v>
      </c>
      <c r="D357" s="464">
        <v>125</v>
      </c>
      <c r="E357" s="53"/>
      <c r="F357" s="53"/>
      <c r="G357" s="53"/>
      <c r="H357" s="46"/>
      <c r="I357" s="46"/>
      <c r="J357" s="46"/>
      <c r="K357" s="42">
        <f t="shared" si="104"/>
        <v>0</v>
      </c>
      <c r="L357" s="43">
        <f t="shared" si="105"/>
        <v>0</v>
      </c>
      <c r="M357" s="43"/>
      <c r="N357" s="299"/>
      <c r="O357" s="7"/>
      <c r="P357" s="495"/>
      <c r="Q357" s="464"/>
      <c r="R357" s="7"/>
      <c r="S357" s="7"/>
      <c r="T357" s="7"/>
      <c r="U357" s="7"/>
      <c r="V357" s="7"/>
      <c r="W357" s="7"/>
    </row>
    <row r="358" spans="1:23" ht="14.4" customHeight="1" x14ac:dyDescent="0.3">
      <c r="A358" s="139"/>
      <c r="B358" s="140"/>
      <c r="C358" s="53">
        <v>54</v>
      </c>
      <c r="D358" s="464">
        <v>125</v>
      </c>
      <c r="E358" s="53"/>
      <c r="F358" s="53"/>
      <c r="G358" s="53"/>
      <c r="H358" s="46"/>
      <c r="I358" s="46"/>
      <c r="J358" s="46"/>
      <c r="K358" s="42">
        <f t="shared" si="104"/>
        <v>0</v>
      </c>
      <c r="L358" s="43">
        <f t="shared" si="105"/>
        <v>0</v>
      </c>
      <c r="M358" s="43"/>
      <c r="N358" s="299"/>
      <c r="O358" s="7"/>
      <c r="P358" s="495"/>
      <c r="Q358" s="464"/>
      <c r="R358" s="7"/>
      <c r="S358" s="7"/>
      <c r="T358" s="7"/>
      <c r="U358" s="7"/>
      <c r="V358" s="7"/>
      <c r="W358" s="7"/>
    </row>
    <row r="359" spans="1:23" ht="14.4" customHeight="1" x14ac:dyDescent="0.3">
      <c r="A359" s="139"/>
      <c r="B359" s="140"/>
      <c r="C359" s="53">
        <v>56</v>
      </c>
      <c r="D359" s="464">
        <v>125</v>
      </c>
      <c r="E359" s="24"/>
      <c r="F359" s="24"/>
      <c r="G359" s="24"/>
      <c r="H359" s="283"/>
      <c r="I359" s="283"/>
      <c r="J359" s="283"/>
      <c r="K359" s="42">
        <f t="shared" si="104"/>
        <v>0</v>
      </c>
      <c r="L359" s="43">
        <f t="shared" si="105"/>
        <v>0</v>
      </c>
      <c r="M359" s="43"/>
      <c r="N359" s="299"/>
      <c r="O359" s="7"/>
      <c r="P359" s="495"/>
      <c r="Q359" s="464"/>
      <c r="R359" s="7"/>
      <c r="S359" s="7"/>
      <c r="T359" s="7"/>
      <c r="U359" s="7"/>
      <c r="V359" s="7"/>
      <c r="W359" s="7"/>
    </row>
    <row r="360" spans="1:23" ht="14.4" customHeight="1" thickBot="1" x14ac:dyDescent="0.35">
      <c r="A360" s="139"/>
      <c r="B360" s="140"/>
      <c r="C360" s="53">
        <v>60</v>
      </c>
      <c r="D360" s="464">
        <v>152</v>
      </c>
      <c r="E360" s="53"/>
      <c r="F360" s="53"/>
      <c r="G360" s="53"/>
      <c r="H360" s="46"/>
      <c r="I360" s="46"/>
      <c r="J360" s="46"/>
      <c r="K360" s="42">
        <f t="shared" si="104"/>
        <v>0</v>
      </c>
      <c r="L360" s="43">
        <f t="shared" si="105"/>
        <v>0</v>
      </c>
      <c r="M360" s="43"/>
      <c r="N360" s="299"/>
      <c r="O360" s="7"/>
      <c r="P360" s="495"/>
      <c r="Q360" s="464"/>
      <c r="R360" s="7"/>
      <c r="S360" s="7"/>
      <c r="T360" s="7"/>
      <c r="U360" s="7"/>
      <c r="V360" s="7"/>
      <c r="W360" s="7"/>
    </row>
    <row r="361" spans="1:23" ht="14.4" customHeight="1" x14ac:dyDescent="0.3">
      <c r="A361" s="221" t="s">
        <v>485</v>
      </c>
      <c r="B361" s="138" t="s">
        <v>96</v>
      </c>
      <c r="C361" s="27"/>
      <c r="D361" s="464">
        <v>0</v>
      </c>
      <c r="E361" s="272" t="s">
        <v>241</v>
      </c>
      <c r="F361" s="302"/>
      <c r="G361" s="302"/>
      <c r="H361" s="302"/>
      <c r="I361" s="302"/>
      <c r="J361" s="302"/>
      <c r="K361" s="35">
        <f>K362+K363+K364+K365+K366+K367+K368</f>
        <v>0</v>
      </c>
      <c r="L361" s="37"/>
      <c r="M361" s="37"/>
      <c r="N361" s="299"/>
      <c r="O361" s="7"/>
      <c r="P361" s="495"/>
      <c r="Q361" s="464"/>
      <c r="R361" s="7"/>
      <c r="S361" s="7"/>
      <c r="T361" s="7"/>
      <c r="U361" s="7"/>
      <c r="V361" s="7"/>
      <c r="W361" s="7"/>
    </row>
    <row r="362" spans="1:23" ht="14.4" customHeight="1" x14ac:dyDescent="0.3">
      <c r="A362" s="139"/>
      <c r="B362" s="140"/>
      <c r="C362" s="53">
        <v>46</v>
      </c>
      <c r="D362" s="464">
        <v>120</v>
      </c>
      <c r="E362" s="53"/>
      <c r="F362" s="46"/>
      <c r="G362" s="46"/>
      <c r="H362" s="46"/>
      <c r="I362" s="46"/>
      <c r="J362" s="46"/>
      <c r="K362" s="42">
        <f t="shared" ref="K362:K366" si="106">J362+I362+H362+G362+F362+E362</f>
        <v>0</v>
      </c>
      <c r="L362" s="43">
        <f t="shared" ref="L362:L366" si="107">K362*D362</f>
        <v>0</v>
      </c>
      <c r="M362" s="43"/>
      <c r="N362" s="299"/>
      <c r="O362" s="7"/>
      <c r="P362" s="495"/>
      <c r="Q362" s="464"/>
      <c r="R362" s="7"/>
      <c r="S362" s="7"/>
      <c r="T362" s="7"/>
      <c r="U362" s="7"/>
      <c r="V362" s="7"/>
      <c r="W362" s="7"/>
    </row>
    <row r="363" spans="1:23" ht="14.4" customHeight="1" x14ac:dyDescent="0.3">
      <c r="A363" s="139"/>
      <c r="B363" s="140"/>
      <c r="C363" s="53">
        <v>50</v>
      </c>
      <c r="D363" s="464">
        <v>120</v>
      </c>
      <c r="E363" s="53"/>
      <c r="F363" s="46"/>
      <c r="G363" s="46"/>
      <c r="H363" s="46"/>
      <c r="I363" s="46"/>
      <c r="J363" s="46"/>
      <c r="K363" s="42">
        <f t="shared" si="106"/>
        <v>0</v>
      </c>
      <c r="L363" s="43">
        <f t="shared" si="107"/>
        <v>0</v>
      </c>
      <c r="M363" s="43"/>
      <c r="N363" s="299"/>
      <c r="O363" s="7"/>
      <c r="P363" s="495"/>
      <c r="Q363" s="464"/>
      <c r="R363" s="7"/>
      <c r="S363" s="7"/>
      <c r="T363" s="7"/>
      <c r="U363" s="7"/>
      <c r="V363" s="7"/>
      <c r="W363" s="7"/>
    </row>
    <row r="364" spans="1:23" ht="14.4" customHeight="1" x14ac:dyDescent="0.3">
      <c r="A364" s="139"/>
      <c r="B364" s="140"/>
      <c r="C364" s="53">
        <v>52</v>
      </c>
      <c r="D364" s="464">
        <v>140</v>
      </c>
      <c r="E364" s="53"/>
      <c r="F364" s="46"/>
      <c r="G364" s="46"/>
      <c r="H364" s="46"/>
      <c r="I364" s="46"/>
      <c r="J364" s="46"/>
      <c r="K364" s="42">
        <f t="shared" si="106"/>
        <v>0</v>
      </c>
      <c r="L364" s="43">
        <f t="shared" si="107"/>
        <v>0</v>
      </c>
      <c r="M364" s="43"/>
      <c r="N364" s="299"/>
      <c r="O364" s="7"/>
      <c r="P364" s="495"/>
      <c r="Q364" s="464"/>
      <c r="R364" s="7"/>
      <c r="S364" s="7"/>
      <c r="T364" s="7"/>
      <c r="U364" s="7"/>
      <c r="V364" s="7"/>
      <c r="W364" s="7"/>
    </row>
    <row r="365" spans="1:23" ht="14.4" customHeight="1" x14ac:dyDescent="0.3">
      <c r="A365" s="139"/>
      <c r="B365" s="140"/>
      <c r="C365" s="53">
        <v>54</v>
      </c>
      <c r="D365" s="464">
        <v>140</v>
      </c>
      <c r="E365" s="53"/>
      <c r="F365" s="46"/>
      <c r="G365" s="46"/>
      <c r="H365" s="46"/>
      <c r="I365" s="46"/>
      <c r="J365" s="46"/>
      <c r="K365" s="42">
        <f t="shared" si="106"/>
        <v>0</v>
      </c>
      <c r="L365" s="43">
        <f t="shared" si="107"/>
        <v>0</v>
      </c>
      <c r="M365" s="43"/>
      <c r="N365" s="299"/>
      <c r="O365" s="7"/>
      <c r="P365" s="495"/>
      <c r="Q365" s="464"/>
      <c r="R365" s="7"/>
      <c r="S365" s="7"/>
      <c r="T365" s="7"/>
      <c r="U365" s="7"/>
      <c r="V365" s="7"/>
      <c r="W365" s="7"/>
    </row>
    <row r="366" spans="1:23" ht="14.4" customHeight="1" thickBot="1" x14ac:dyDescent="0.35">
      <c r="A366" s="139"/>
      <c r="B366" s="140"/>
      <c r="C366" s="53">
        <v>56</v>
      </c>
      <c r="D366" s="464">
        <v>140</v>
      </c>
      <c r="E366" s="24"/>
      <c r="F366" s="283"/>
      <c r="G366" s="283"/>
      <c r="H366" s="283"/>
      <c r="I366" s="283"/>
      <c r="J366" s="283"/>
      <c r="K366" s="42">
        <f t="shared" si="106"/>
        <v>0</v>
      </c>
      <c r="L366" s="43">
        <f t="shared" si="107"/>
        <v>0</v>
      </c>
      <c r="M366" s="43"/>
      <c r="N366" s="299"/>
      <c r="O366" s="7"/>
      <c r="P366" s="495"/>
      <c r="Q366" s="464"/>
      <c r="R366" s="7"/>
      <c r="S366" s="7"/>
      <c r="T366" s="7"/>
      <c r="U366" s="7"/>
      <c r="V366" s="7"/>
      <c r="W366" s="7"/>
    </row>
    <row r="367" spans="1:23" ht="14.4" customHeight="1" x14ac:dyDescent="0.3">
      <c r="A367" s="231" t="s">
        <v>499</v>
      </c>
      <c r="B367" s="138" t="s">
        <v>14</v>
      </c>
      <c r="C367" s="27"/>
      <c r="D367" s="464">
        <v>0</v>
      </c>
      <c r="E367" s="301" t="s">
        <v>15</v>
      </c>
      <c r="F367" s="554" t="s">
        <v>625</v>
      </c>
      <c r="G367" s="90" t="s">
        <v>44</v>
      </c>
      <c r="H367" s="56" t="s">
        <v>22</v>
      </c>
      <c r="I367" s="57" t="s">
        <v>114</v>
      </c>
      <c r="J367" s="58" t="s">
        <v>113</v>
      </c>
      <c r="K367" s="35">
        <f>K368+K369+K370+K371+K372+K373</f>
        <v>0</v>
      </c>
      <c r="L367" s="37"/>
      <c r="M367" s="37"/>
      <c r="N367" s="299"/>
      <c r="O367" s="7"/>
      <c r="P367" s="495"/>
      <c r="Q367" s="464"/>
      <c r="R367" s="7"/>
      <c r="S367" s="7"/>
      <c r="T367" s="7"/>
      <c r="U367" s="7"/>
      <c r="V367" s="7"/>
      <c r="W367" s="7"/>
    </row>
    <row r="368" spans="1:23" ht="14.4" customHeight="1" x14ac:dyDescent="0.3">
      <c r="A368" s="139"/>
      <c r="B368" s="140"/>
      <c r="C368" s="53">
        <v>44</v>
      </c>
      <c r="D368" s="464">
        <v>410</v>
      </c>
      <c r="E368" s="53"/>
      <c r="F368" s="326"/>
      <c r="G368" s="326"/>
      <c r="H368" s="326"/>
      <c r="I368" s="326"/>
      <c r="J368" s="46"/>
      <c r="K368" s="42">
        <f t="shared" ref="K368:K374" si="108">J368+I368+H368+G368+F368+E368</f>
        <v>0</v>
      </c>
      <c r="L368" s="43">
        <f t="shared" ref="L368:L374" si="109">K368*D368</f>
        <v>0</v>
      </c>
      <c r="M368" s="43"/>
      <c r="N368" s="299"/>
      <c r="O368" s="7"/>
      <c r="P368" s="495"/>
      <c r="Q368" s="464"/>
      <c r="R368" s="7"/>
      <c r="S368" s="7"/>
      <c r="T368" s="7"/>
      <c r="U368" s="7"/>
      <c r="V368" s="7"/>
      <c r="W368" s="7"/>
    </row>
    <row r="369" spans="1:23" ht="14.4" customHeight="1" x14ac:dyDescent="0.3">
      <c r="A369" s="139"/>
      <c r="B369" s="140"/>
      <c r="C369" s="53">
        <v>46</v>
      </c>
      <c r="D369" s="464">
        <v>410</v>
      </c>
      <c r="E369" s="53"/>
      <c r="F369" s="326"/>
      <c r="G369" s="326"/>
      <c r="H369" s="326"/>
      <c r="I369" s="326"/>
      <c r="J369" s="46"/>
      <c r="K369" s="42">
        <f t="shared" si="108"/>
        <v>0</v>
      </c>
      <c r="L369" s="43">
        <f t="shared" si="109"/>
        <v>0</v>
      </c>
      <c r="M369" s="43"/>
      <c r="N369" s="299"/>
      <c r="O369" s="7"/>
      <c r="P369" s="495"/>
      <c r="Q369" s="464"/>
      <c r="R369" s="7"/>
      <c r="S369" s="7"/>
      <c r="T369" s="7"/>
      <c r="U369" s="7"/>
      <c r="V369" s="7"/>
      <c r="W369" s="7"/>
    </row>
    <row r="370" spans="1:23" ht="14.4" customHeight="1" x14ac:dyDescent="0.3">
      <c r="A370" s="139"/>
      <c r="B370" s="228"/>
      <c r="C370" s="53">
        <v>48</v>
      </c>
      <c r="D370" s="464">
        <v>460</v>
      </c>
      <c r="E370" s="53"/>
      <c r="F370" s="326"/>
      <c r="G370" s="326"/>
      <c r="H370" s="326"/>
      <c r="I370" s="326"/>
      <c r="J370" s="46"/>
      <c r="K370" s="42">
        <f t="shared" si="108"/>
        <v>0</v>
      </c>
      <c r="L370" s="43">
        <f t="shared" si="109"/>
        <v>0</v>
      </c>
      <c r="M370" s="43"/>
      <c r="N370" s="299"/>
      <c r="O370" s="7"/>
      <c r="P370" s="495"/>
      <c r="Q370" s="464"/>
      <c r="R370" s="7"/>
      <c r="S370" s="7"/>
      <c r="T370" s="7"/>
      <c r="U370" s="7"/>
      <c r="V370" s="7"/>
      <c r="W370" s="7"/>
    </row>
    <row r="371" spans="1:23" ht="14.4" customHeight="1" x14ac:dyDescent="0.3">
      <c r="A371" s="139"/>
      <c r="B371" s="140"/>
      <c r="C371" s="53">
        <v>50</v>
      </c>
      <c r="D371" s="464">
        <v>460</v>
      </c>
      <c r="E371" s="53"/>
      <c r="F371" s="326"/>
      <c r="G371" s="326"/>
      <c r="H371" s="326"/>
      <c r="I371" s="326"/>
      <c r="J371" s="46"/>
      <c r="K371" s="42">
        <f t="shared" si="108"/>
        <v>0</v>
      </c>
      <c r="L371" s="43">
        <f t="shared" si="109"/>
        <v>0</v>
      </c>
      <c r="M371" s="43"/>
      <c r="N371" s="299"/>
      <c r="O371" s="7"/>
      <c r="P371" s="495"/>
      <c r="Q371" s="464"/>
      <c r="R371" s="7"/>
      <c r="S371" s="7"/>
      <c r="T371" s="7"/>
      <c r="U371" s="7"/>
      <c r="V371" s="7"/>
      <c r="W371" s="7"/>
    </row>
    <row r="372" spans="1:23" ht="14.4" customHeight="1" x14ac:dyDescent="0.3">
      <c r="A372" s="139"/>
      <c r="B372" s="140"/>
      <c r="C372" s="53">
        <v>52</v>
      </c>
      <c r="D372" s="464">
        <v>510</v>
      </c>
      <c r="E372" s="53"/>
      <c r="F372" s="326"/>
      <c r="G372" s="326"/>
      <c r="H372" s="326"/>
      <c r="I372" s="326"/>
      <c r="J372" s="46"/>
      <c r="K372" s="42">
        <f t="shared" si="108"/>
        <v>0</v>
      </c>
      <c r="L372" s="43">
        <f t="shared" si="109"/>
        <v>0</v>
      </c>
      <c r="M372" s="43"/>
      <c r="N372" s="299"/>
      <c r="O372" s="7"/>
      <c r="P372" s="495"/>
      <c r="Q372" s="464"/>
      <c r="R372" s="7"/>
      <c r="S372" s="7"/>
      <c r="T372" s="7"/>
      <c r="U372" s="7"/>
      <c r="V372" s="7"/>
      <c r="W372" s="7"/>
    </row>
    <row r="373" spans="1:23" ht="14.4" customHeight="1" x14ac:dyDescent="0.3">
      <c r="A373" s="139"/>
      <c r="B373" s="140"/>
      <c r="C373" s="53">
        <v>54</v>
      </c>
      <c r="D373" s="464">
        <v>510</v>
      </c>
      <c r="E373" s="53"/>
      <c r="F373" s="326"/>
      <c r="G373" s="326"/>
      <c r="H373" s="326"/>
      <c r="I373" s="326"/>
      <c r="J373" s="326"/>
      <c r="K373" s="42">
        <f t="shared" si="108"/>
        <v>0</v>
      </c>
      <c r="L373" s="43">
        <f t="shared" si="109"/>
        <v>0</v>
      </c>
      <c r="M373" s="43"/>
      <c r="N373" s="299"/>
      <c r="O373" s="7"/>
      <c r="P373" s="495"/>
      <c r="Q373" s="464"/>
      <c r="R373" s="7"/>
      <c r="S373" s="7"/>
      <c r="T373" s="7"/>
      <c r="U373" s="7"/>
      <c r="V373" s="7"/>
      <c r="W373" s="7"/>
    </row>
    <row r="374" spans="1:23" ht="14.4" customHeight="1" thickBot="1" x14ac:dyDescent="0.35">
      <c r="A374" s="384" t="s">
        <v>349</v>
      </c>
      <c r="B374" s="140"/>
      <c r="C374" s="53">
        <v>56</v>
      </c>
      <c r="D374" s="464">
        <v>560</v>
      </c>
      <c r="E374" s="53"/>
      <c r="F374" s="326"/>
      <c r="G374" s="326"/>
      <c r="H374" s="326"/>
      <c r="I374" s="326"/>
      <c r="J374" s="326"/>
      <c r="K374" s="42">
        <f t="shared" si="108"/>
        <v>0</v>
      </c>
      <c r="L374" s="43">
        <f t="shared" si="109"/>
        <v>0</v>
      </c>
      <c r="M374" s="43"/>
      <c r="N374" s="299"/>
      <c r="O374" s="7"/>
      <c r="P374" s="495"/>
      <c r="Q374" s="464"/>
      <c r="R374" s="7"/>
      <c r="S374" s="7"/>
      <c r="T374" s="7"/>
      <c r="U374" s="7"/>
      <c r="V374" s="7"/>
      <c r="W374" s="7"/>
    </row>
    <row r="375" spans="1:23" ht="14.4" customHeight="1" x14ac:dyDescent="0.3">
      <c r="A375" s="221" t="s">
        <v>606</v>
      </c>
      <c r="B375" s="138" t="s">
        <v>117</v>
      </c>
      <c r="C375" s="27"/>
      <c r="D375" s="464">
        <v>0</v>
      </c>
      <c r="E375" s="52" t="s">
        <v>15</v>
      </c>
      <c r="F375" s="75"/>
      <c r="G375" s="75"/>
      <c r="H375" s="75"/>
      <c r="I375" s="75"/>
      <c r="J375" s="75"/>
      <c r="K375" s="35">
        <f>K376+K377+K378+K379+K380+K397</f>
        <v>0</v>
      </c>
      <c r="L375" s="37"/>
      <c r="M375" s="37"/>
      <c r="N375" s="299"/>
      <c r="O375" s="7"/>
      <c r="P375" s="495"/>
      <c r="Q375" s="464"/>
      <c r="R375" s="7"/>
      <c r="S375" s="7"/>
      <c r="T375" s="7"/>
      <c r="U375" s="7"/>
      <c r="V375" s="7"/>
      <c r="W375" s="7"/>
    </row>
    <row r="376" spans="1:23" ht="14.4" customHeight="1" x14ac:dyDescent="0.3">
      <c r="A376" s="139"/>
      <c r="B376" s="140" t="s">
        <v>38</v>
      </c>
      <c r="C376" s="53">
        <v>44</v>
      </c>
      <c r="D376" s="464">
        <v>450</v>
      </c>
      <c r="E376" s="53"/>
      <c r="F376" s="46"/>
      <c r="G376" s="46"/>
      <c r="H376" s="46"/>
      <c r="I376" s="46"/>
      <c r="J376" s="46"/>
      <c r="K376" s="42">
        <f t="shared" ref="K376:K381" si="110">J376+I376+H376+G376+F376+E376</f>
        <v>0</v>
      </c>
      <c r="L376" s="43">
        <f t="shared" ref="L376:L381" si="111">K376*D376</f>
        <v>0</v>
      </c>
      <c r="M376" s="43"/>
      <c r="N376" s="299"/>
      <c r="O376" s="7"/>
      <c r="P376" s="495"/>
      <c r="Q376" s="464"/>
      <c r="R376" s="7"/>
      <c r="S376" s="7"/>
      <c r="T376" s="7"/>
      <c r="U376" s="7"/>
      <c r="V376" s="7"/>
      <c r="W376" s="7"/>
    </row>
    <row r="377" spans="1:23" ht="14.4" customHeight="1" x14ac:dyDescent="0.3">
      <c r="A377" s="139"/>
      <c r="B377" s="140"/>
      <c r="C377" s="53">
        <v>46</v>
      </c>
      <c r="D377" s="464">
        <v>450</v>
      </c>
      <c r="E377" s="53"/>
      <c r="F377" s="46"/>
      <c r="G377" s="46"/>
      <c r="H377" s="46"/>
      <c r="I377" s="46"/>
      <c r="J377" s="46"/>
      <c r="K377" s="42">
        <f t="shared" si="110"/>
        <v>0</v>
      </c>
      <c r="L377" s="43">
        <f t="shared" si="111"/>
        <v>0</v>
      </c>
      <c r="M377" s="43"/>
      <c r="N377" s="299"/>
      <c r="O377" s="7"/>
      <c r="P377" s="495"/>
      <c r="Q377" s="464"/>
      <c r="R377" s="7"/>
      <c r="S377" s="7"/>
      <c r="T377" s="7"/>
      <c r="U377" s="7"/>
      <c r="V377" s="7"/>
      <c r="W377" s="7"/>
    </row>
    <row r="378" spans="1:23" ht="14.4" customHeight="1" x14ac:dyDescent="0.3">
      <c r="A378" s="139"/>
      <c r="B378" s="228"/>
      <c r="C378" s="53">
        <v>48</v>
      </c>
      <c r="D378" s="464">
        <v>500</v>
      </c>
      <c r="E378" s="53"/>
      <c r="F378" s="46"/>
      <c r="G378" s="46"/>
      <c r="H378" s="46"/>
      <c r="I378" s="46"/>
      <c r="J378" s="46"/>
      <c r="K378" s="42">
        <f t="shared" si="110"/>
        <v>0</v>
      </c>
      <c r="L378" s="43">
        <f t="shared" si="111"/>
        <v>0</v>
      </c>
      <c r="M378" s="43"/>
      <c r="N378" s="299"/>
      <c r="O378" s="7"/>
      <c r="P378" s="495"/>
      <c r="Q378" s="464"/>
      <c r="R378" s="7"/>
      <c r="S378" s="7"/>
      <c r="T378" s="7"/>
      <c r="U378" s="7"/>
      <c r="V378" s="7"/>
      <c r="W378" s="7"/>
    </row>
    <row r="379" spans="1:23" ht="14.4" customHeight="1" x14ac:dyDescent="0.3">
      <c r="A379" s="139"/>
      <c r="B379" s="140"/>
      <c r="C379" s="53">
        <v>50</v>
      </c>
      <c r="D379" s="464">
        <v>500</v>
      </c>
      <c r="E379" s="53"/>
      <c r="F379" s="46"/>
      <c r="G379" s="46"/>
      <c r="H379" s="46"/>
      <c r="I379" s="46"/>
      <c r="J379" s="46"/>
      <c r="K379" s="42">
        <f t="shared" si="110"/>
        <v>0</v>
      </c>
      <c r="L379" s="43">
        <f t="shared" si="111"/>
        <v>0</v>
      </c>
      <c r="M379" s="43"/>
      <c r="N379" s="299"/>
      <c r="O379" s="7"/>
      <c r="P379" s="495"/>
      <c r="Q379" s="464"/>
      <c r="R379" s="7"/>
      <c r="S379" s="7"/>
      <c r="T379" s="7"/>
      <c r="U379" s="7"/>
      <c r="V379" s="7"/>
      <c r="W379" s="7"/>
    </row>
    <row r="380" spans="1:23" ht="14.4" customHeight="1" x14ac:dyDescent="0.3">
      <c r="A380" s="139"/>
      <c r="B380" s="140"/>
      <c r="C380" s="53">
        <v>52</v>
      </c>
      <c r="D380" s="464">
        <v>550</v>
      </c>
      <c r="E380" s="53"/>
      <c r="F380" s="46"/>
      <c r="G380" s="46"/>
      <c r="H380" s="46"/>
      <c r="I380" s="46"/>
      <c r="J380" s="46"/>
      <c r="K380" s="42">
        <f t="shared" si="110"/>
        <v>0</v>
      </c>
      <c r="L380" s="43">
        <f t="shared" si="111"/>
        <v>0</v>
      </c>
      <c r="M380" s="43"/>
      <c r="N380" s="299"/>
      <c r="O380" s="7"/>
      <c r="P380" s="495"/>
      <c r="Q380" s="464"/>
      <c r="R380" s="7"/>
      <c r="S380" s="7"/>
      <c r="T380" s="7"/>
      <c r="U380" s="7"/>
      <c r="V380" s="7"/>
      <c r="W380" s="7"/>
    </row>
    <row r="381" spans="1:23" ht="14.4" customHeight="1" thickBot="1" x14ac:dyDescent="0.35">
      <c r="A381" s="384"/>
      <c r="B381" s="140"/>
      <c r="C381" s="53">
        <v>54</v>
      </c>
      <c r="D381" s="464">
        <v>550</v>
      </c>
      <c r="E381" s="53"/>
      <c r="F381" s="326"/>
      <c r="G381" s="326"/>
      <c r="H381" s="326"/>
      <c r="I381" s="46"/>
      <c r="J381" s="46"/>
      <c r="K381" s="42">
        <f t="shared" si="110"/>
        <v>0</v>
      </c>
      <c r="L381" s="43">
        <f t="shared" si="111"/>
        <v>0</v>
      </c>
      <c r="M381" s="43"/>
      <c r="N381" s="299"/>
      <c r="O381" s="7"/>
      <c r="P381" s="495"/>
      <c r="Q381" s="464"/>
      <c r="R381" s="7"/>
      <c r="S381" s="7"/>
      <c r="T381" s="7"/>
      <c r="U381" s="7"/>
      <c r="V381" s="7"/>
      <c r="W381" s="7"/>
    </row>
    <row r="382" spans="1:23" ht="14.4" customHeight="1" x14ac:dyDescent="0.3">
      <c r="A382" s="221" t="s">
        <v>626</v>
      </c>
      <c r="B382" s="138" t="s">
        <v>31</v>
      </c>
      <c r="C382" s="27"/>
      <c r="D382" s="464">
        <v>0</v>
      </c>
      <c r="E382" s="52" t="s">
        <v>15</v>
      </c>
      <c r="F382" s="75"/>
      <c r="G382" s="75"/>
      <c r="H382" s="75"/>
      <c r="I382" s="75"/>
      <c r="J382" s="75"/>
      <c r="K382" s="35">
        <f>K383+K384+K385+K386+K387+K404</f>
        <v>0</v>
      </c>
      <c r="L382" s="37"/>
      <c r="M382" s="37"/>
      <c r="N382" s="299"/>
      <c r="O382" s="7"/>
      <c r="P382" s="495"/>
      <c r="Q382" s="464"/>
      <c r="R382" s="7"/>
      <c r="S382" s="7"/>
      <c r="T382" s="7"/>
      <c r="U382" s="7"/>
      <c r="V382" s="7"/>
      <c r="W382" s="7"/>
    </row>
    <row r="383" spans="1:23" ht="14.4" customHeight="1" x14ac:dyDescent="0.3">
      <c r="A383" s="139"/>
      <c r="B383" s="140"/>
      <c r="C383" s="53">
        <v>44</v>
      </c>
      <c r="D383" s="464">
        <v>530</v>
      </c>
      <c r="E383" s="53"/>
      <c r="F383" s="46"/>
      <c r="G383" s="46"/>
      <c r="H383" s="46"/>
      <c r="I383" s="46"/>
      <c r="J383" s="46"/>
      <c r="K383" s="42">
        <f t="shared" ref="K383:K388" si="112">J383+I383+H383+G383+F383+E383</f>
        <v>0</v>
      </c>
      <c r="L383" s="43">
        <f t="shared" ref="L383:L388" si="113">K383*D383</f>
        <v>0</v>
      </c>
      <c r="M383" s="43"/>
      <c r="N383" s="299"/>
      <c r="O383" s="7"/>
      <c r="P383" s="495"/>
      <c r="Q383" s="464"/>
      <c r="R383" s="7"/>
      <c r="S383" s="7"/>
      <c r="T383" s="7"/>
      <c r="U383" s="7"/>
      <c r="V383" s="7"/>
      <c r="W383" s="7"/>
    </row>
    <row r="384" spans="1:23" ht="14.4" customHeight="1" x14ac:dyDescent="0.3">
      <c r="A384" s="139"/>
      <c r="B384" s="140"/>
      <c r="C384" s="53">
        <v>46</v>
      </c>
      <c r="D384" s="464">
        <v>530</v>
      </c>
      <c r="E384" s="53"/>
      <c r="F384" s="46"/>
      <c r="G384" s="46"/>
      <c r="H384" s="46"/>
      <c r="I384" s="46"/>
      <c r="J384" s="46"/>
      <c r="K384" s="42">
        <f t="shared" si="112"/>
        <v>0</v>
      </c>
      <c r="L384" s="43">
        <f t="shared" si="113"/>
        <v>0</v>
      </c>
      <c r="M384" s="43"/>
      <c r="N384" s="299"/>
      <c r="O384" s="7"/>
      <c r="P384" s="495"/>
      <c r="Q384" s="464"/>
      <c r="R384" s="7"/>
      <c r="S384" s="7"/>
      <c r="T384" s="7"/>
      <c r="U384" s="7"/>
      <c r="V384" s="7"/>
      <c r="W384" s="7"/>
    </row>
    <row r="385" spans="1:23" ht="14.4" customHeight="1" x14ac:dyDescent="0.3">
      <c r="A385" s="139"/>
      <c r="B385" s="228"/>
      <c r="C385" s="53">
        <v>48</v>
      </c>
      <c r="D385" s="464">
        <v>575</v>
      </c>
      <c r="E385" s="53"/>
      <c r="F385" s="46"/>
      <c r="G385" s="46"/>
      <c r="H385" s="46"/>
      <c r="I385" s="46"/>
      <c r="J385" s="46"/>
      <c r="K385" s="42">
        <f t="shared" si="112"/>
        <v>0</v>
      </c>
      <c r="L385" s="43">
        <f t="shared" si="113"/>
        <v>0</v>
      </c>
      <c r="M385" s="43"/>
      <c r="N385" s="299"/>
      <c r="O385" s="7"/>
      <c r="P385" s="495"/>
      <c r="Q385" s="464"/>
      <c r="R385" s="7"/>
      <c r="S385" s="7"/>
      <c r="T385" s="7"/>
      <c r="U385" s="7"/>
      <c r="V385" s="7"/>
      <c r="W385" s="7"/>
    </row>
    <row r="386" spans="1:23" ht="14.4" customHeight="1" x14ac:dyDescent="0.3">
      <c r="A386" s="139"/>
      <c r="B386" s="140"/>
      <c r="C386" s="53">
        <v>50</v>
      </c>
      <c r="D386" s="464">
        <v>575</v>
      </c>
      <c r="E386" s="53"/>
      <c r="F386" s="46"/>
      <c r="G386" s="46"/>
      <c r="H386" s="46"/>
      <c r="I386" s="46"/>
      <c r="J386" s="46"/>
      <c r="K386" s="42">
        <f t="shared" si="112"/>
        <v>0</v>
      </c>
      <c r="L386" s="43">
        <f t="shared" si="113"/>
        <v>0</v>
      </c>
      <c r="M386" s="43"/>
      <c r="N386" s="299"/>
      <c r="O386" s="7"/>
      <c r="P386" s="495"/>
      <c r="Q386" s="464"/>
      <c r="R386" s="7"/>
      <c r="S386" s="7"/>
      <c r="T386" s="7"/>
      <c r="U386" s="7"/>
      <c r="V386" s="7"/>
      <c r="W386" s="7"/>
    </row>
    <row r="387" spans="1:23" ht="14.4" customHeight="1" x14ac:dyDescent="0.3">
      <c r="A387" s="139"/>
      <c r="B387" s="140"/>
      <c r="C387" s="53">
        <v>52</v>
      </c>
      <c r="D387" s="464">
        <v>630</v>
      </c>
      <c r="E387" s="53"/>
      <c r="F387" s="46"/>
      <c r="G387" s="46"/>
      <c r="H387" s="46"/>
      <c r="I387" s="46"/>
      <c r="J387" s="46"/>
      <c r="K387" s="42">
        <f t="shared" si="112"/>
        <v>0</v>
      </c>
      <c r="L387" s="43">
        <f t="shared" si="113"/>
        <v>0</v>
      </c>
      <c r="M387" s="43"/>
      <c r="N387" s="299"/>
      <c r="O387" s="7"/>
      <c r="P387" s="495"/>
      <c r="Q387" s="464"/>
      <c r="R387" s="7"/>
      <c r="S387" s="7"/>
      <c r="T387" s="7"/>
      <c r="U387" s="7"/>
      <c r="V387" s="7"/>
      <c r="W387" s="7"/>
    </row>
    <row r="388" spans="1:23" ht="14.4" customHeight="1" thickBot="1" x14ac:dyDescent="0.35">
      <c r="A388" s="384"/>
      <c r="B388" s="140"/>
      <c r="C388" s="53">
        <v>54</v>
      </c>
      <c r="D388" s="464">
        <v>630</v>
      </c>
      <c r="E388" s="53"/>
      <c r="F388" s="46"/>
      <c r="G388" s="46"/>
      <c r="H388" s="46"/>
      <c r="I388" s="46"/>
      <c r="J388" s="46"/>
      <c r="K388" s="42">
        <f t="shared" si="112"/>
        <v>0</v>
      </c>
      <c r="L388" s="43">
        <f t="shared" si="113"/>
        <v>0</v>
      </c>
      <c r="M388" s="43"/>
      <c r="N388" s="299"/>
      <c r="O388" s="7"/>
      <c r="P388" s="495"/>
      <c r="Q388" s="464"/>
      <c r="R388" s="7"/>
      <c r="S388" s="7"/>
      <c r="T388" s="7"/>
      <c r="U388" s="7"/>
      <c r="V388" s="7"/>
      <c r="W388" s="7"/>
    </row>
    <row r="389" spans="1:23" ht="14.4" customHeight="1" x14ac:dyDescent="0.3">
      <c r="A389" s="221" t="s">
        <v>605</v>
      </c>
      <c r="B389" s="138" t="s">
        <v>117</v>
      </c>
      <c r="C389" s="27"/>
      <c r="D389" s="464">
        <v>0</v>
      </c>
      <c r="E389" s="52" t="s">
        <v>15</v>
      </c>
      <c r="F389" s="75"/>
      <c r="G389" s="75"/>
      <c r="H389" s="75"/>
      <c r="I389" s="75"/>
      <c r="J389" s="75"/>
      <c r="K389" s="35">
        <f>K390+K391+K392+K393+K394+K411</f>
        <v>0</v>
      </c>
      <c r="L389" s="37"/>
      <c r="M389" s="37"/>
      <c r="N389" s="299"/>
      <c r="O389" s="7"/>
      <c r="P389" s="495"/>
      <c r="Q389" s="464"/>
      <c r="R389" s="7"/>
      <c r="S389" s="7"/>
      <c r="T389" s="7"/>
      <c r="U389" s="7"/>
      <c r="V389" s="7"/>
      <c r="W389" s="7"/>
    </row>
    <row r="390" spans="1:23" ht="14.4" customHeight="1" x14ac:dyDescent="0.3">
      <c r="A390" s="139"/>
      <c r="B390" s="140" t="s">
        <v>38</v>
      </c>
      <c r="C390" s="53">
        <v>44</v>
      </c>
      <c r="D390" s="464">
        <v>384</v>
      </c>
      <c r="E390" s="53"/>
      <c r="F390" s="46"/>
      <c r="G390" s="46"/>
      <c r="H390" s="46"/>
      <c r="I390" s="46"/>
      <c r="J390" s="46"/>
      <c r="K390" s="42">
        <f t="shared" ref="K390:K395" si="114">J390+I390+H390+G390+F390+E390</f>
        <v>0</v>
      </c>
      <c r="L390" s="43">
        <f t="shared" ref="L390:L395" si="115">K390*D390</f>
        <v>0</v>
      </c>
      <c r="M390" s="43"/>
      <c r="N390" s="299"/>
      <c r="O390" s="7"/>
      <c r="P390" s="495"/>
      <c r="Q390" s="464"/>
      <c r="R390" s="7"/>
      <c r="S390" s="7"/>
      <c r="T390" s="7"/>
      <c r="U390" s="7"/>
      <c r="V390" s="7"/>
      <c r="W390" s="7"/>
    </row>
    <row r="391" spans="1:23" ht="14.4" customHeight="1" x14ac:dyDescent="0.3">
      <c r="A391" s="139"/>
      <c r="B391" s="140"/>
      <c r="C391" s="53">
        <v>46</v>
      </c>
      <c r="D391" s="464">
        <v>384</v>
      </c>
      <c r="E391" s="53"/>
      <c r="F391" s="46"/>
      <c r="G391" s="46"/>
      <c r="H391" s="46"/>
      <c r="I391" s="46"/>
      <c r="J391" s="46"/>
      <c r="K391" s="42">
        <f t="shared" si="114"/>
        <v>0</v>
      </c>
      <c r="L391" s="43">
        <f t="shared" si="115"/>
        <v>0</v>
      </c>
      <c r="M391" s="43"/>
      <c r="N391" s="299"/>
      <c r="O391" s="7"/>
      <c r="P391" s="495"/>
      <c r="Q391" s="464"/>
      <c r="R391" s="7"/>
      <c r="S391" s="7"/>
      <c r="T391" s="7"/>
      <c r="U391" s="7"/>
      <c r="V391" s="7"/>
      <c r="W391" s="7"/>
    </row>
    <row r="392" spans="1:23" ht="14.4" customHeight="1" x14ac:dyDescent="0.3">
      <c r="A392" s="139"/>
      <c r="B392" s="228"/>
      <c r="C392" s="53">
        <v>48</v>
      </c>
      <c r="D392" s="464">
        <v>423</v>
      </c>
      <c r="E392" s="53"/>
      <c r="F392" s="46"/>
      <c r="G392" s="46"/>
      <c r="H392" s="46"/>
      <c r="I392" s="46"/>
      <c r="J392" s="46"/>
      <c r="K392" s="42">
        <f t="shared" si="114"/>
        <v>0</v>
      </c>
      <c r="L392" s="43">
        <f t="shared" si="115"/>
        <v>0</v>
      </c>
      <c r="M392" s="43"/>
      <c r="N392" s="299"/>
      <c r="O392" s="7"/>
      <c r="P392" s="495"/>
      <c r="Q392" s="464"/>
      <c r="R392" s="7"/>
      <c r="S392" s="7"/>
      <c r="T392" s="7"/>
      <c r="U392" s="7"/>
      <c r="V392" s="7"/>
      <c r="W392" s="7"/>
    </row>
    <row r="393" spans="1:23" ht="14.4" customHeight="1" x14ac:dyDescent="0.3">
      <c r="A393" s="139"/>
      <c r="B393" s="140"/>
      <c r="C393" s="53">
        <v>50</v>
      </c>
      <c r="D393" s="464">
        <v>423</v>
      </c>
      <c r="E393" s="53"/>
      <c r="F393" s="46"/>
      <c r="G393" s="46"/>
      <c r="H393" s="46"/>
      <c r="I393" s="46"/>
      <c r="J393" s="46"/>
      <c r="K393" s="42">
        <f t="shared" si="114"/>
        <v>0</v>
      </c>
      <c r="L393" s="43">
        <f t="shared" si="115"/>
        <v>0</v>
      </c>
      <c r="M393" s="43"/>
      <c r="N393" s="299"/>
      <c r="O393" s="7"/>
      <c r="P393" s="495"/>
      <c r="Q393" s="464"/>
      <c r="R393" s="7"/>
      <c r="S393" s="7"/>
      <c r="T393" s="7"/>
      <c r="U393" s="7"/>
      <c r="V393" s="7"/>
      <c r="W393" s="7"/>
    </row>
    <row r="394" spans="1:23" ht="14.4" customHeight="1" x14ac:dyDescent="0.3">
      <c r="A394" s="139"/>
      <c r="B394" s="140"/>
      <c r="C394" s="53">
        <v>52</v>
      </c>
      <c r="D394" s="464">
        <v>463</v>
      </c>
      <c r="E394" s="53"/>
      <c r="F394" s="46"/>
      <c r="G394" s="46"/>
      <c r="H394" s="46"/>
      <c r="I394" s="46"/>
      <c r="J394" s="46"/>
      <c r="K394" s="42">
        <f t="shared" si="114"/>
        <v>0</v>
      </c>
      <c r="L394" s="43">
        <f t="shared" si="115"/>
        <v>0</v>
      </c>
      <c r="M394" s="43"/>
      <c r="N394" s="299"/>
      <c r="O394" s="7"/>
      <c r="P394" s="495"/>
      <c r="Q394" s="464"/>
      <c r="R394" s="7"/>
      <c r="S394" s="7"/>
      <c r="T394" s="7"/>
      <c r="U394" s="7"/>
      <c r="V394" s="7"/>
      <c r="W394" s="7"/>
    </row>
    <row r="395" spans="1:23" ht="14.4" customHeight="1" thickBot="1" x14ac:dyDescent="0.35">
      <c r="A395" s="384"/>
      <c r="B395" s="140"/>
      <c r="C395" s="53">
        <v>54</v>
      </c>
      <c r="D395" s="464">
        <v>463</v>
      </c>
      <c r="E395" s="53"/>
      <c r="F395" s="46"/>
      <c r="G395" s="46"/>
      <c r="H395" s="46"/>
      <c r="I395" s="46"/>
      <c r="J395" s="46"/>
      <c r="K395" s="42">
        <f t="shared" si="114"/>
        <v>0</v>
      </c>
      <c r="L395" s="43">
        <f t="shared" si="115"/>
        <v>0</v>
      </c>
      <c r="M395" s="43"/>
      <c r="N395" s="299"/>
      <c r="O395" s="7"/>
      <c r="P395" s="495"/>
      <c r="Q395" s="464"/>
      <c r="R395" s="7"/>
      <c r="S395" s="7"/>
      <c r="T395" s="7"/>
      <c r="U395" s="7"/>
      <c r="V395" s="7"/>
      <c r="W395" s="7"/>
    </row>
    <row r="396" spans="1:23" ht="14.4" customHeight="1" x14ac:dyDescent="0.3">
      <c r="A396" s="221" t="s">
        <v>500</v>
      </c>
      <c r="B396" s="138" t="s">
        <v>117</v>
      </c>
      <c r="C396" s="27"/>
      <c r="D396" s="464">
        <v>0</v>
      </c>
      <c r="E396" s="52" t="s">
        <v>15</v>
      </c>
      <c r="F396" s="75"/>
      <c r="G396" s="75"/>
      <c r="H396" s="75"/>
      <c r="I396" s="75"/>
      <c r="J396" s="75"/>
      <c r="K396" s="35">
        <f>K397+K398+K399+K400+K401+K418</f>
        <v>0</v>
      </c>
      <c r="L396" s="37"/>
      <c r="M396" s="37"/>
      <c r="N396" s="299"/>
      <c r="O396" s="7"/>
      <c r="P396" s="495"/>
      <c r="Q396" s="464"/>
      <c r="R396" s="7"/>
      <c r="S396" s="7"/>
      <c r="T396" s="7"/>
      <c r="U396" s="7"/>
      <c r="V396" s="7"/>
      <c r="W396" s="7"/>
    </row>
    <row r="397" spans="1:23" ht="14.4" customHeight="1" x14ac:dyDescent="0.3">
      <c r="A397" s="139"/>
      <c r="B397" s="140" t="s">
        <v>38</v>
      </c>
      <c r="C397" s="53">
        <v>44</v>
      </c>
      <c r="D397" s="464">
        <v>344</v>
      </c>
      <c r="E397" s="53"/>
      <c r="F397" s="46"/>
      <c r="G397" s="46"/>
      <c r="H397" s="46"/>
      <c r="I397" s="46"/>
      <c r="J397" s="46"/>
      <c r="K397" s="42">
        <f t="shared" ref="K397:K402" si="116">J397+I397+H397+G397+F397+E397</f>
        <v>0</v>
      </c>
      <c r="L397" s="43">
        <f t="shared" ref="L397:L402" si="117">K397*D397</f>
        <v>0</v>
      </c>
      <c r="M397" s="43"/>
      <c r="N397" s="299"/>
      <c r="O397" s="7"/>
      <c r="P397" s="495"/>
      <c r="Q397" s="464"/>
      <c r="R397" s="7"/>
      <c r="S397" s="7"/>
      <c r="T397" s="7"/>
      <c r="U397" s="7"/>
      <c r="V397" s="7"/>
      <c r="W397" s="7"/>
    </row>
    <row r="398" spans="1:23" ht="14.4" customHeight="1" x14ac:dyDescent="0.3">
      <c r="A398" s="139"/>
      <c r="B398" s="140"/>
      <c r="C398" s="53">
        <v>46</v>
      </c>
      <c r="D398" s="464">
        <v>344</v>
      </c>
      <c r="E398" s="53"/>
      <c r="F398" s="46"/>
      <c r="G398" s="46"/>
      <c r="H398" s="46"/>
      <c r="I398" s="46"/>
      <c r="J398" s="46"/>
      <c r="K398" s="42">
        <f t="shared" si="116"/>
        <v>0</v>
      </c>
      <c r="L398" s="43">
        <f t="shared" si="117"/>
        <v>0</v>
      </c>
      <c r="M398" s="43"/>
      <c r="N398" s="299"/>
      <c r="O398" s="7"/>
      <c r="P398" s="495"/>
      <c r="Q398" s="464"/>
      <c r="R398" s="7"/>
      <c r="S398" s="7"/>
      <c r="T398" s="7"/>
      <c r="U398" s="7"/>
      <c r="V398" s="7"/>
      <c r="W398" s="7"/>
    </row>
    <row r="399" spans="1:23" ht="14.4" customHeight="1" x14ac:dyDescent="0.3">
      <c r="A399" s="139"/>
      <c r="B399" s="228"/>
      <c r="C399" s="53">
        <v>48</v>
      </c>
      <c r="D399" s="464">
        <v>384</v>
      </c>
      <c r="E399" s="53"/>
      <c r="F399" s="46"/>
      <c r="G399" s="46"/>
      <c r="H399" s="46"/>
      <c r="I399" s="46"/>
      <c r="J399" s="46"/>
      <c r="K399" s="42">
        <f t="shared" si="116"/>
        <v>0</v>
      </c>
      <c r="L399" s="43">
        <f t="shared" si="117"/>
        <v>0</v>
      </c>
      <c r="M399" s="43"/>
      <c r="N399" s="299"/>
      <c r="O399" s="7"/>
      <c r="P399" s="495"/>
      <c r="Q399" s="464"/>
      <c r="R399" s="7"/>
      <c r="S399" s="7"/>
      <c r="T399" s="7"/>
      <c r="U399" s="7"/>
      <c r="V399" s="7"/>
      <c r="W399" s="7"/>
    </row>
    <row r="400" spans="1:23" ht="14.4" customHeight="1" x14ac:dyDescent="0.3">
      <c r="A400" s="139"/>
      <c r="B400" s="140"/>
      <c r="C400" s="53">
        <v>50</v>
      </c>
      <c r="D400" s="464">
        <v>384</v>
      </c>
      <c r="E400" s="53"/>
      <c r="F400" s="46"/>
      <c r="G400" s="46"/>
      <c r="H400" s="46"/>
      <c r="I400" s="46"/>
      <c r="J400" s="46"/>
      <c r="K400" s="42">
        <f t="shared" si="116"/>
        <v>0</v>
      </c>
      <c r="L400" s="43">
        <f t="shared" si="117"/>
        <v>0</v>
      </c>
      <c r="M400" s="43"/>
      <c r="N400" s="299"/>
      <c r="O400" s="7"/>
      <c r="P400" s="495"/>
      <c r="Q400" s="464"/>
      <c r="R400" s="7"/>
      <c r="S400" s="7"/>
      <c r="T400" s="7"/>
      <c r="U400" s="7"/>
      <c r="V400" s="7"/>
      <c r="W400" s="7"/>
    </row>
    <row r="401" spans="1:23" ht="14.4" customHeight="1" x14ac:dyDescent="0.3">
      <c r="A401" s="139"/>
      <c r="B401" s="140"/>
      <c r="C401" s="53">
        <v>52</v>
      </c>
      <c r="D401" s="464">
        <v>411</v>
      </c>
      <c r="E401" s="53"/>
      <c r="F401" s="46"/>
      <c r="G401" s="46"/>
      <c r="H401" s="46"/>
      <c r="I401" s="46"/>
      <c r="J401" s="46"/>
      <c r="K401" s="42">
        <f t="shared" si="116"/>
        <v>0</v>
      </c>
      <c r="L401" s="43">
        <f t="shared" si="117"/>
        <v>0</v>
      </c>
      <c r="M401" s="43"/>
      <c r="N401" s="299"/>
      <c r="O401" s="7"/>
      <c r="P401" s="495"/>
      <c r="Q401" s="464"/>
      <c r="R401" s="7"/>
      <c r="S401" s="7"/>
      <c r="T401" s="7"/>
      <c r="U401" s="7"/>
      <c r="V401" s="7"/>
      <c r="W401" s="7"/>
    </row>
    <row r="402" spans="1:23" ht="14.4" customHeight="1" thickBot="1" x14ac:dyDescent="0.35">
      <c r="A402" s="384"/>
      <c r="B402" s="140"/>
      <c r="C402" s="53">
        <v>54</v>
      </c>
      <c r="D402" s="464">
        <v>411</v>
      </c>
      <c r="E402" s="53"/>
      <c r="F402" s="46"/>
      <c r="G402" s="46"/>
      <c r="H402" s="46"/>
      <c r="I402" s="46"/>
      <c r="J402" s="46"/>
      <c r="K402" s="42">
        <f t="shared" si="116"/>
        <v>0</v>
      </c>
      <c r="L402" s="43">
        <f t="shared" si="117"/>
        <v>0</v>
      </c>
      <c r="M402" s="43"/>
      <c r="N402" s="299"/>
      <c r="O402" s="7"/>
      <c r="P402" s="495"/>
      <c r="Q402" s="464"/>
      <c r="R402" s="7"/>
      <c r="S402" s="7"/>
      <c r="T402" s="7"/>
      <c r="U402" s="7"/>
      <c r="V402" s="7"/>
      <c r="W402" s="7"/>
    </row>
    <row r="403" spans="1:23" ht="14.4" customHeight="1" x14ac:dyDescent="0.3">
      <c r="A403" s="231" t="s">
        <v>604</v>
      </c>
      <c r="B403" s="138" t="s">
        <v>117</v>
      </c>
      <c r="C403" s="27"/>
      <c r="D403" s="464">
        <v>0</v>
      </c>
      <c r="E403" s="52" t="s">
        <v>15</v>
      </c>
      <c r="F403" s="75"/>
      <c r="G403" s="75"/>
      <c r="H403" s="75"/>
      <c r="I403" s="75"/>
      <c r="J403" s="75"/>
      <c r="K403" s="35">
        <f>K404+K405+K406+K407+K408</f>
        <v>0</v>
      </c>
      <c r="L403" s="37"/>
      <c r="M403" s="37"/>
      <c r="N403" s="299"/>
      <c r="O403" s="7"/>
      <c r="P403" s="495"/>
      <c r="Q403" s="464"/>
      <c r="R403" s="7"/>
      <c r="S403" s="7"/>
      <c r="T403" s="7"/>
      <c r="U403" s="7"/>
      <c r="V403" s="7"/>
      <c r="W403" s="7"/>
    </row>
    <row r="404" spans="1:23" ht="14.4" customHeight="1" x14ac:dyDescent="0.3">
      <c r="A404" s="139"/>
      <c r="B404" s="140" t="s">
        <v>38</v>
      </c>
      <c r="C404" s="53">
        <v>44</v>
      </c>
      <c r="D404" s="464">
        <v>271</v>
      </c>
      <c r="E404" s="53"/>
      <c r="F404" s="46"/>
      <c r="G404" s="46"/>
      <c r="H404" s="46"/>
      <c r="I404" s="46"/>
      <c r="J404" s="46"/>
      <c r="K404" s="42">
        <f t="shared" ref="K404:K409" si="118">J404+I404+H404+G404+F404+E404</f>
        <v>0</v>
      </c>
      <c r="L404" s="43">
        <f t="shared" ref="L404:L409" si="119">K404*D404</f>
        <v>0</v>
      </c>
      <c r="M404" s="43"/>
      <c r="N404" s="299"/>
      <c r="O404" s="7"/>
      <c r="P404" s="495"/>
      <c r="Q404" s="464"/>
      <c r="R404" s="7"/>
      <c r="S404" s="7"/>
      <c r="T404" s="7"/>
      <c r="U404" s="7"/>
      <c r="V404" s="7"/>
      <c r="W404" s="7"/>
    </row>
    <row r="405" spans="1:23" ht="14.4" customHeight="1" x14ac:dyDescent="0.3">
      <c r="A405" s="139"/>
      <c r="B405" s="140"/>
      <c r="C405" s="53">
        <v>46</v>
      </c>
      <c r="D405" s="464">
        <v>271</v>
      </c>
      <c r="E405" s="53"/>
      <c r="F405" s="46"/>
      <c r="G405" s="46"/>
      <c r="H405" s="46"/>
      <c r="I405" s="46"/>
      <c r="J405" s="46"/>
      <c r="K405" s="42">
        <f t="shared" si="118"/>
        <v>0</v>
      </c>
      <c r="L405" s="43">
        <f t="shared" si="119"/>
        <v>0</v>
      </c>
      <c r="M405" s="43"/>
      <c r="N405" s="299"/>
      <c r="O405" s="7"/>
      <c r="P405" s="495"/>
      <c r="Q405" s="464"/>
      <c r="R405" s="7"/>
      <c r="S405" s="7"/>
      <c r="T405" s="7"/>
      <c r="U405" s="7"/>
      <c r="V405" s="7"/>
      <c r="W405" s="7"/>
    </row>
    <row r="406" spans="1:23" ht="14.4" customHeight="1" x14ac:dyDescent="0.3">
      <c r="A406" s="139"/>
      <c r="B406" s="228"/>
      <c r="C406" s="53">
        <v>48</v>
      </c>
      <c r="D406" s="464">
        <v>311</v>
      </c>
      <c r="E406" s="53"/>
      <c r="F406" s="46"/>
      <c r="G406" s="46"/>
      <c r="H406" s="46"/>
      <c r="I406" s="46"/>
      <c r="J406" s="46"/>
      <c r="K406" s="42">
        <f t="shared" si="118"/>
        <v>0</v>
      </c>
      <c r="L406" s="43">
        <f t="shared" si="119"/>
        <v>0</v>
      </c>
      <c r="M406" s="43"/>
      <c r="N406" s="299"/>
      <c r="O406" s="7"/>
      <c r="P406" s="495"/>
      <c r="Q406" s="464"/>
      <c r="R406" s="7"/>
      <c r="S406" s="7"/>
      <c r="T406" s="7"/>
      <c r="U406" s="7"/>
      <c r="V406" s="7"/>
      <c r="W406" s="7"/>
    </row>
    <row r="407" spans="1:23" ht="14.4" customHeight="1" x14ac:dyDescent="0.3">
      <c r="A407" s="139"/>
      <c r="B407" s="140"/>
      <c r="C407" s="53">
        <v>50</v>
      </c>
      <c r="D407" s="464">
        <v>311</v>
      </c>
      <c r="E407" s="53"/>
      <c r="F407" s="46"/>
      <c r="G407" s="46"/>
      <c r="H407" s="46"/>
      <c r="I407" s="46"/>
      <c r="J407" s="46"/>
      <c r="K407" s="42">
        <f t="shared" si="118"/>
        <v>0</v>
      </c>
      <c r="L407" s="43">
        <f t="shared" si="119"/>
        <v>0</v>
      </c>
      <c r="M407" s="43"/>
      <c r="N407" s="299"/>
      <c r="O407" s="7"/>
      <c r="P407" s="495"/>
      <c r="Q407" s="464"/>
      <c r="R407" s="7"/>
      <c r="S407" s="7"/>
      <c r="T407" s="7"/>
      <c r="U407" s="7"/>
      <c r="V407" s="7"/>
      <c r="W407" s="7"/>
    </row>
    <row r="408" spans="1:23" ht="14.4" customHeight="1" x14ac:dyDescent="0.3">
      <c r="A408" s="139"/>
      <c r="B408" s="140"/>
      <c r="C408" s="53">
        <v>52</v>
      </c>
      <c r="D408" s="464">
        <v>337</v>
      </c>
      <c r="E408" s="53"/>
      <c r="F408" s="333"/>
      <c r="G408" s="333"/>
      <c r="H408" s="333"/>
      <c r="I408" s="333"/>
      <c r="J408" s="46"/>
      <c r="K408" s="42">
        <f t="shared" si="118"/>
        <v>0</v>
      </c>
      <c r="L408" s="43">
        <f t="shared" si="119"/>
        <v>0</v>
      </c>
      <c r="M408" s="43"/>
      <c r="N408" s="299"/>
      <c r="O408" s="7"/>
      <c r="P408" s="495"/>
      <c r="Q408" s="464"/>
      <c r="R408" s="7"/>
      <c r="S408" s="7"/>
      <c r="T408" s="7"/>
      <c r="U408" s="7"/>
      <c r="V408" s="7"/>
      <c r="W408" s="7"/>
    </row>
    <row r="409" spans="1:23" ht="14.4" customHeight="1" thickBot="1" x14ac:dyDescent="0.35">
      <c r="A409" s="384"/>
      <c r="B409" s="140"/>
      <c r="C409" s="53">
        <v>54</v>
      </c>
      <c r="D409" s="464">
        <v>337</v>
      </c>
      <c r="E409" s="53"/>
      <c r="F409" s="326"/>
      <c r="G409" s="326"/>
      <c r="H409" s="326"/>
      <c r="I409" s="326"/>
      <c r="J409" s="46"/>
      <c r="K409" s="42">
        <f t="shared" si="118"/>
        <v>0</v>
      </c>
      <c r="L409" s="43">
        <f t="shared" si="119"/>
        <v>0</v>
      </c>
      <c r="M409" s="43"/>
      <c r="N409" s="299"/>
      <c r="O409" s="7"/>
      <c r="P409" s="495"/>
      <c r="Q409" s="464"/>
      <c r="R409" s="7"/>
      <c r="S409" s="7"/>
      <c r="T409" s="7"/>
      <c r="U409" s="7"/>
      <c r="V409" s="7"/>
      <c r="W409" s="7"/>
    </row>
    <row r="410" spans="1:23" ht="14.4" customHeight="1" x14ac:dyDescent="0.3">
      <c r="A410" s="137" t="s">
        <v>502</v>
      </c>
      <c r="B410" s="138" t="s">
        <v>117</v>
      </c>
      <c r="C410" s="27"/>
      <c r="D410" s="464"/>
      <c r="E410" s="272" t="s">
        <v>177</v>
      </c>
      <c r="F410" s="75"/>
      <c r="G410" s="75"/>
      <c r="H410" s="75"/>
      <c r="I410" s="75"/>
      <c r="J410" s="75"/>
      <c r="K410" s="35">
        <f>K411+K412+K413+K414+K415</f>
        <v>0</v>
      </c>
      <c r="L410" s="37"/>
      <c r="M410" s="37"/>
      <c r="N410" s="299"/>
      <c r="O410" s="7"/>
      <c r="P410" s="495"/>
      <c r="Q410" s="464"/>
      <c r="R410" s="7"/>
      <c r="S410" s="7"/>
      <c r="T410" s="7"/>
      <c r="U410" s="7"/>
      <c r="V410" s="7"/>
      <c r="W410" s="7"/>
    </row>
    <row r="411" spans="1:23" ht="14.4" customHeight="1" x14ac:dyDescent="0.3">
      <c r="A411" s="139"/>
      <c r="B411" s="140"/>
      <c r="C411" s="53">
        <v>44</v>
      </c>
      <c r="D411" s="464">
        <v>220</v>
      </c>
      <c r="E411" s="364"/>
      <c r="F411" s="46"/>
      <c r="G411" s="46"/>
      <c r="H411" s="46"/>
      <c r="I411" s="46"/>
      <c r="J411" s="46"/>
      <c r="K411" s="42">
        <f>J411+I411+H411+G411+F411+E411</f>
        <v>0</v>
      </c>
      <c r="L411" s="43">
        <f>K411*D411</f>
        <v>0</v>
      </c>
      <c r="M411" s="43"/>
      <c r="N411" s="299"/>
      <c r="O411" s="7"/>
      <c r="P411" s="495"/>
      <c r="Q411" s="464"/>
      <c r="R411" s="7"/>
      <c r="S411" s="7"/>
      <c r="T411" s="7"/>
      <c r="U411" s="7"/>
      <c r="V411" s="7"/>
      <c r="W411" s="7"/>
    </row>
    <row r="412" spans="1:23" ht="14.4" customHeight="1" x14ac:dyDescent="0.3">
      <c r="A412" s="139"/>
      <c r="B412" s="140"/>
      <c r="C412" s="53">
        <v>46</v>
      </c>
      <c r="D412" s="464">
        <v>220</v>
      </c>
      <c r="E412" s="364"/>
      <c r="F412" s="46"/>
      <c r="G412" s="46"/>
      <c r="H412" s="46"/>
      <c r="I412" s="46"/>
      <c r="J412" s="46"/>
      <c r="K412" s="42">
        <f>J412+I412+H412+G412+F412+E412</f>
        <v>0</v>
      </c>
      <c r="L412" s="43">
        <f>K412*D412</f>
        <v>0</v>
      </c>
      <c r="M412" s="43"/>
      <c r="N412" s="299"/>
      <c r="O412" s="7"/>
      <c r="P412" s="495"/>
      <c r="Q412" s="464"/>
      <c r="R412" s="7"/>
      <c r="S412" s="7"/>
      <c r="T412" s="7"/>
      <c r="U412" s="7"/>
      <c r="V412" s="7"/>
      <c r="W412" s="7"/>
    </row>
    <row r="413" spans="1:23" ht="14.4" customHeight="1" x14ac:dyDescent="0.3">
      <c r="A413" s="139"/>
      <c r="B413" s="228"/>
      <c r="C413" s="53">
        <v>48</v>
      </c>
      <c r="D413" s="464">
        <v>240</v>
      </c>
      <c r="E413" s="364"/>
      <c r="F413" s="46"/>
      <c r="G413" s="46"/>
      <c r="H413" s="46"/>
      <c r="I413" s="46"/>
      <c r="J413" s="46"/>
      <c r="K413" s="42">
        <f>J413+I413+H413+G413+F413+E413</f>
        <v>0</v>
      </c>
      <c r="L413" s="43">
        <f>K413*D413</f>
        <v>0</v>
      </c>
      <c r="M413" s="43"/>
      <c r="N413" s="299"/>
      <c r="O413" s="7"/>
      <c r="P413" s="495"/>
      <c r="Q413" s="464"/>
      <c r="R413" s="7"/>
      <c r="S413" s="7"/>
      <c r="T413" s="7"/>
      <c r="U413" s="7"/>
      <c r="V413" s="7"/>
      <c r="W413" s="7"/>
    </row>
    <row r="414" spans="1:23" ht="14.4" customHeight="1" x14ac:dyDescent="0.3">
      <c r="A414" s="139"/>
      <c r="B414" s="140"/>
      <c r="C414" s="53">
        <v>50</v>
      </c>
      <c r="D414" s="464">
        <v>240</v>
      </c>
      <c r="E414" s="364"/>
      <c r="F414" s="46"/>
      <c r="G414" s="46"/>
      <c r="H414" s="46"/>
      <c r="I414" s="46"/>
      <c r="J414" s="46"/>
      <c r="K414" s="42">
        <f>J414+I414+H414+G414+F414+E414</f>
        <v>0</v>
      </c>
      <c r="L414" s="43">
        <f>K414*D414</f>
        <v>0</v>
      </c>
      <c r="M414" s="43"/>
      <c r="N414" s="299"/>
      <c r="O414" s="7"/>
      <c r="P414" s="495"/>
      <c r="Q414" s="464"/>
      <c r="R414" s="7"/>
      <c r="S414" s="7"/>
      <c r="T414" s="7"/>
      <c r="U414" s="7"/>
      <c r="V414" s="7"/>
      <c r="W414" s="7"/>
    </row>
    <row r="415" spans="1:23" ht="14.4" customHeight="1" x14ac:dyDescent="0.3">
      <c r="A415" s="139"/>
      <c r="B415" s="140"/>
      <c r="C415" s="53">
        <v>52</v>
      </c>
      <c r="D415" s="464">
        <v>260</v>
      </c>
      <c r="E415" s="343"/>
      <c r="F415" s="333"/>
      <c r="G415" s="333"/>
      <c r="H415" s="333"/>
      <c r="I415" s="333"/>
      <c r="J415" s="46"/>
      <c r="K415" s="42">
        <f>J415+I415+H415+G415+F415+E415</f>
        <v>0</v>
      </c>
      <c r="L415" s="43">
        <f>K415*D415</f>
        <v>0</v>
      </c>
      <c r="M415" s="43"/>
      <c r="N415" s="299"/>
      <c r="O415" s="7"/>
      <c r="P415" s="495"/>
      <c r="Q415" s="464"/>
      <c r="R415" s="7"/>
      <c r="S415" s="7"/>
      <c r="T415" s="7"/>
      <c r="U415" s="7"/>
      <c r="V415" s="7"/>
      <c r="W415" s="7"/>
    </row>
    <row r="416" spans="1:23" ht="14.4" customHeight="1" thickBot="1" x14ac:dyDescent="0.35">
      <c r="A416" s="244" t="s">
        <v>553</v>
      </c>
      <c r="B416" s="140"/>
      <c r="C416" s="53">
        <v>54</v>
      </c>
      <c r="D416" s="464">
        <v>260</v>
      </c>
      <c r="E416" s="343"/>
      <c r="F416" s="326"/>
      <c r="G416" s="326"/>
      <c r="H416" s="326"/>
      <c r="I416" s="326"/>
      <c r="J416" s="46"/>
      <c r="K416" s="42"/>
      <c r="L416" s="43"/>
      <c r="M416" s="43"/>
      <c r="N416" s="299"/>
      <c r="O416" s="7"/>
      <c r="P416" s="495"/>
      <c r="Q416" s="464"/>
      <c r="R416" s="7"/>
      <c r="S416" s="7"/>
      <c r="T416" s="7"/>
      <c r="U416" s="7"/>
      <c r="V416" s="7"/>
      <c r="W416" s="7"/>
    </row>
    <row r="417" spans="1:23" ht="14.4" customHeight="1" x14ac:dyDescent="0.3">
      <c r="A417" s="231" t="s">
        <v>501</v>
      </c>
      <c r="B417" s="138" t="s">
        <v>117</v>
      </c>
      <c r="C417" s="27"/>
      <c r="D417" s="464">
        <v>0</v>
      </c>
      <c r="E417" s="272" t="s">
        <v>184</v>
      </c>
      <c r="F417" s="272" t="s">
        <v>121</v>
      </c>
      <c r="G417" s="272" t="s">
        <v>127</v>
      </c>
      <c r="H417" s="75"/>
      <c r="I417" s="75"/>
      <c r="J417" s="75"/>
      <c r="K417" s="35">
        <f>K418+K419+K420+K421+K422+K438</f>
        <v>0</v>
      </c>
      <c r="L417" s="37"/>
      <c r="M417" s="37"/>
      <c r="N417" s="299"/>
      <c r="O417" s="7"/>
      <c r="P417" s="495"/>
      <c r="Q417" s="464"/>
      <c r="R417" s="7"/>
      <c r="S417" s="7"/>
      <c r="T417" s="7"/>
      <c r="U417" s="7"/>
      <c r="V417" s="7"/>
      <c r="W417" s="7"/>
    </row>
    <row r="418" spans="1:23" ht="14.4" customHeight="1" x14ac:dyDescent="0.3">
      <c r="A418" s="139"/>
      <c r="B418" s="140"/>
      <c r="C418" s="53">
        <v>44</v>
      </c>
      <c r="D418" s="464">
        <v>250</v>
      </c>
      <c r="E418" s="364"/>
      <c r="F418" s="364"/>
      <c r="G418" s="364"/>
      <c r="H418" s="360"/>
      <c r="I418" s="360"/>
      <c r="J418" s="333"/>
      <c r="K418" s="42">
        <f t="shared" ref="K418:K423" si="120">J418+I418+H418+G418+F418+E418</f>
        <v>0</v>
      </c>
      <c r="L418" s="43">
        <f t="shared" ref="L418:L423" si="121">K418*D418</f>
        <v>0</v>
      </c>
      <c r="M418" s="43"/>
      <c r="N418" s="299"/>
      <c r="O418" s="7"/>
      <c r="P418" s="495"/>
      <c r="Q418" s="464"/>
      <c r="R418" s="7"/>
      <c r="S418" s="7"/>
      <c r="T418" s="7"/>
      <c r="U418" s="7"/>
      <c r="V418" s="7"/>
      <c r="W418" s="7"/>
    </row>
    <row r="419" spans="1:23" ht="14.4" customHeight="1" x14ac:dyDescent="0.3">
      <c r="A419" s="139"/>
      <c r="B419" s="140"/>
      <c r="C419" s="53">
        <v>46</v>
      </c>
      <c r="D419" s="464">
        <v>250</v>
      </c>
      <c r="E419" s="364"/>
      <c r="F419" s="364"/>
      <c r="G419" s="364"/>
      <c r="H419" s="360"/>
      <c r="I419" s="360"/>
      <c r="J419" s="333"/>
      <c r="K419" s="42">
        <f t="shared" si="120"/>
        <v>0</v>
      </c>
      <c r="L419" s="43">
        <f t="shared" si="121"/>
        <v>0</v>
      </c>
      <c r="M419" s="43"/>
      <c r="N419" s="299"/>
      <c r="O419" s="7"/>
      <c r="P419" s="495"/>
      <c r="Q419" s="464"/>
      <c r="R419" s="7"/>
      <c r="S419" s="7"/>
      <c r="T419" s="7"/>
      <c r="U419" s="7"/>
      <c r="V419" s="7"/>
      <c r="W419" s="7"/>
    </row>
    <row r="420" spans="1:23" ht="14.4" customHeight="1" x14ac:dyDescent="0.3">
      <c r="A420" s="139"/>
      <c r="B420" s="228"/>
      <c r="C420" s="53">
        <v>48</v>
      </c>
      <c r="D420" s="464">
        <v>275</v>
      </c>
      <c r="E420" s="364"/>
      <c r="F420" s="364"/>
      <c r="G420" s="364"/>
      <c r="H420" s="360"/>
      <c r="I420" s="360"/>
      <c r="J420" s="326"/>
      <c r="K420" s="42">
        <f t="shared" si="120"/>
        <v>0</v>
      </c>
      <c r="L420" s="43">
        <f t="shared" si="121"/>
        <v>0</v>
      </c>
      <c r="M420" s="43"/>
      <c r="N420" s="299"/>
      <c r="O420" s="7"/>
      <c r="P420" s="495"/>
      <c r="Q420" s="464"/>
      <c r="R420" s="7"/>
      <c r="S420" s="7"/>
      <c r="T420" s="7"/>
      <c r="U420" s="7"/>
      <c r="V420" s="7"/>
      <c r="W420" s="7"/>
    </row>
    <row r="421" spans="1:23" ht="14.4" customHeight="1" x14ac:dyDescent="0.3">
      <c r="A421" s="139"/>
      <c r="B421" s="140"/>
      <c r="C421" s="53">
        <v>50</v>
      </c>
      <c r="D421" s="464">
        <v>275</v>
      </c>
      <c r="E421" s="364"/>
      <c r="F421" s="364"/>
      <c r="G421" s="364"/>
      <c r="H421" s="360"/>
      <c r="I421" s="360"/>
      <c r="J421" s="326"/>
      <c r="K421" s="42">
        <f t="shared" si="120"/>
        <v>0</v>
      </c>
      <c r="L421" s="43">
        <f t="shared" si="121"/>
        <v>0</v>
      </c>
      <c r="M421" s="43"/>
      <c r="N421" s="299"/>
      <c r="O421" s="7"/>
      <c r="P421" s="495"/>
      <c r="Q421" s="464"/>
      <c r="R421" s="7"/>
      <c r="S421" s="7"/>
      <c r="T421" s="7"/>
      <c r="U421" s="7"/>
      <c r="V421" s="7"/>
      <c r="W421" s="7"/>
    </row>
    <row r="422" spans="1:23" ht="14.4" customHeight="1" x14ac:dyDescent="0.3">
      <c r="A422" s="139"/>
      <c r="B422" s="140"/>
      <c r="C422" s="53">
        <v>52</v>
      </c>
      <c r="D422" s="464">
        <v>295</v>
      </c>
      <c r="E422" s="360"/>
      <c r="F422" s="326"/>
      <c r="G422" s="326"/>
      <c r="H422" s="326"/>
      <c r="I422" s="326"/>
      <c r="J422" s="326"/>
      <c r="K422" s="42">
        <f t="shared" si="120"/>
        <v>0</v>
      </c>
      <c r="L422" s="43">
        <f t="shared" si="121"/>
        <v>0</v>
      </c>
      <c r="M422" s="43"/>
      <c r="N422" s="299"/>
      <c r="O422" s="7"/>
      <c r="P422" s="495"/>
      <c r="Q422" s="464"/>
      <c r="R422" s="7"/>
      <c r="S422" s="7"/>
      <c r="T422" s="7"/>
      <c r="U422" s="7"/>
      <c r="V422" s="7"/>
      <c r="W422" s="7"/>
    </row>
    <row r="423" spans="1:23" ht="14.4" customHeight="1" thickBot="1" x14ac:dyDescent="0.35">
      <c r="A423" s="139"/>
      <c r="B423" s="140"/>
      <c r="C423" s="53">
        <v>54</v>
      </c>
      <c r="D423" s="464">
        <v>295</v>
      </c>
      <c r="E423" s="326"/>
      <c r="F423" s="326"/>
      <c r="G423" s="326"/>
      <c r="H423" s="326"/>
      <c r="I423" s="326"/>
      <c r="J423" s="326"/>
      <c r="K423" s="42">
        <f t="shared" si="120"/>
        <v>0</v>
      </c>
      <c r="L423" s="43">
        <f t="shared" si="121"/>
        <v>0</v>
      </c>
      <c r="M423" s="43"/>
      <c r="N423" s="299"/>
      <c r="O423" s="7"/>
      <c r="P423" s="495"/>
      <c r="Q423" s="464"/>
      <c r="R423" s="7"/>
      <c r="S423" s="7"/>
      <c r="T423" s="7"/>
      <c r="U423" s="7"/>
      <c r="V423" s="7"/>
      <c r="W423" s="7"/>
    </row>
    <row r="424" spans="1:23" ht="14.4" customHeight="1" x14ac:dyDescent="0.3">
      <c r="A424" s="522" t="s">
        <v>520</v>
      </c>
      <c r="B424" s="349" t="s">
        <v>38</v>
      </c>
      <c r="C424" s="27"/>
      <c r="D424" s="500">
        <v>0</v>
      </c>
      <c r="E424" s="52" t="s">
        <v>15</v>
      </c>
      <c r="F424" s="75"/>
      <c r="G424" s="75"/>
      <c r="H424" s="75"/>
      <c r="I424" s="75"/>
      <c r="J424" s="75"/>
      <c r="K424" s="35">
        <f>K425+K426+K427+K428+K429</f>
        <v>0</v>
      </c>
      <c r="L424" s="37"/>
      <c r="M424" s="37"/>
      <c r="N424" s="299"/>
      <c r="O424" s="7"/>
      <c r="P424" s="495"/>
      <c r="Q424" s="464"/>
      <c r="R424" s="7"/>
      <c r="S424" s="7"/>
      <c r="T424" s="7"/>
      <c r="U424" s="7"/>
      <c r="V424" s="7"/>
      <c r="W424" s="7"/>
    </row>
    <row r="425" spans="1:23" ht="14.4" customHeight="1" x14ac:dyDescent="0.3">
      <c r="A425" s="139"/>
      <c r="B425" s="140"/>
      <c r="C425" s="53">
        <v>44</v>
      </c>
      <c r="D425" s="464">
        <v>205</v>
      </c>
      <c r="E425" s="53"/>
      <c r="F425" s="360"/>
      <c r="G425" s="360"/>
      <c r="H425" s="360"/>
      <c r="I425" s="360"/>
      <c r="J425" s="333"/>
      <c r="K425" s="42">
        <f t="shared" ref="K425:K429" si="122">J425+I425+H425+G425+F425+E425</f>
        <v>0</v>
      </c>
      <c r="L425" s="43">
        <f t="shared" ref="L425:L429" si="123">K425*D425</f>
        <v>0</v>
      </c>
      <c r="M425" s="43"/>
      <c r="N425" s="299"/>
      <c r="O425" s="7"/>
      <c r="P425" s="495"/>
      <c r="Q425" s="464"/>
      <c r="R425" s="7"/>
      <c r="S425" s="7"/>
      <c r="T425" s="7"/>
      <c r="U425" s="7"/>
      <c r="V425" s="7"/>
      <c r="W425" s="7"/>
    </row>
    <row r="426" spans="1:23" ht="14.4" customHeight="1" x14ac:dyDescent="0.3">
      <c r="A426" s="139"/>
      <c r="B426" s="140"/>
      <c r="C426" s="53">
        <v>46</v>
      </c>
      <c r="D426" s="464">
        <v>205</v>
      </c>
      <c r="E426" s="53"/>
      <c r="F426" s="360"/>
      <c r="G426" s="360"/>
      <c r="H426" s="360"/>
      <c r="I426" s="360"/>
      <c r="J426" s="333"/>
      <c r="K426" s="42">
        <f t="shared" si="122"/>
        <v>0</v>
      </c>
      <c r="L426" s="43">
        <f t="shared" si="123"/>
        <v>0</v>
      </c>
      <c r="M426" s="43"/>
      <c r="N426" s="299"/>
      <c r="O426" s="7"/>
      <c r="P426" s="495"/>
      <c r="Q426" s="464"/>
      <c r="R426" s="7"/>
      <c r="S426" s="7"/>
      <c r="T426" s="7"/>
      <c r="U426" s="7"/>
      <c r="V426" s="7"/>
      <c r="W426" s="7"/>
    </row>
    <row r="427" spans="1:23" ht="14.4" customHeight="1" x14ac:dyDescent="0.3">
      <c r="A427" s="139"/>
      <c r="B427" s="228"/>
      <c r="C427" s="53">
        <v>48</v>
      </c>
      <c r="D427" s="464">
        <v>231</v>
      </c>
      <c r="E427" s="53"/>
      <c r="F427" s="360"/>
      <c r="G427" s="360"/>
      <c r="H427" s="360"/>
      <c r="I427" s="360"/>
      <c r="J427" s="326"/>
      <c r="K427" s="42">
        <f t="shared" si="122"/>
        <v>0</v>
      </c>
      <c r="L427" s="43">
        <f t="shared" si="123"/>
        <v>0</v>
      </c>
      <c r="M427" s="43"/>
      <c r="N427" s="299"/>
      <c r="O427" s="7"/>
      <c r="P427" s="495"/>
      <c r="Q427" s="464"/>
      <c r="R427" s="7"/>
      <c r="S427" s="7"/>
      <c r="T427" s="7"/>
      <c r="U427" s="7"/>
      <c r="V427" s="7"/>
      <c r="W427" s="7"/>
    </row>
    <row r="428" spans="1:23" ht="14.4" customHeight="1" x14ac:dyDescent="0.3">
      <c r="A428" s="139"/>
      <c r="B428" s="140"/>
      <c r="C428" s="53">
        <v>50</v>
      </c>
      <c r="D428" s="464">
        <v>231</v>
      </c>
      <c r="E428" s="53"/>
      <c r="F428" s="360"/>
      <c r="G428" s="360"/>
      <c r="H428" s="360"/>
      <c r="I428" s="360"/>
      <c r="J428" s="326"/>
      <c r="K428" s="42">
        <f t="shared" si="122"/>
        <v>0</v>
      </c>
      <c r="L428" s="43">
        <f t="shared" si="123"/>
        <v>0</v>
      </c>
      <c r="M428" s="43"/>
      <c r="N428" s="299"/>
      <c r="O428" s="7"/>
      <c r="P428" s="495"/>
      <c r="Q428" s="464"/>
      <c r="R428" s="7"/>
      <c r="S428" s="7"/>
      <c r="T428" s="7"/>
      <c r="U428" s="7"/>
      <c r="V428" s="7"/>
      <c r="W428" s="7"/>
    </row>
    <row r="429" spans="1:23" ht="14.4" customHeight="1" thickBot="1" x14ac:dyDescent="0.35">
      <c r="A429" s="142"/>
      <c r="B429" s="208"/>
      <c r="C429" s="136">
        <v>52</v>
      </c>
      <c r="D429" s="501">
        <v>258</v>
      </c>
      <c r="E429" s="136"/>
      <c r="F429" s="440"/>
      <c r="G429" s="440"/>
      <c r="H429" s="440"/>
      <c r="I429" s="440"/>
      <c r="J429" s="69"/>
      <c r="K429" s="110">
        <f t="shared" si="122"/>
        <v>0</v>
      </c>
      <c r="L429" s="111">
        <f t="shared" si="123"/>
        <v>0</v>
      </c>
      <c r="M429" s="111"/>
      <c r="N429" s="299"/>
      <c r="O429" s="7"/>
      <c r="P429" s="495"/>
      <c r="Q429" s="464"/>
      <c r="R429" s="7"/>
      <c r="S429" s="7"/>
      <c r="T429" s="7"/>
      <c r="U429" s="7"/>
      <c r="V429" s="7"/>
      <c r="W429" s="7"/>
    </row>
    <row r="430" spans="1:23" ht="14.4" customHeight="1" x14ac:dyDescent="0.3">
      <c r="A430" s="523" t="s">
        <v>519</v>
      </c>
      <c r="B430" s="140" t="s">
        <v>38</v>
      </c>
      <c r="C430" s="53"/>
      <c r="D430" s="464">
        <v>0</v>
      </c>
      <c r="E430" s="149" t="s">
        <v>15</v>
      </c>
      <c r="F430" s="46"/>
      <c r="G430" s="46"/>
      <c r="H430" s="46"/>
      <c r="I430" s="46"/>
      <c r="J430" s="46"/>
      <c r="K430" s="88">
        <f>K431+K432+K433+K434+K435</f>
        <v>0</v>
      </c>
      <c r="L430" s="43"/>
      <c r="M430" s="43"/>
      <c r="N430" s="299"/>
      <c r="O430" s="7"/>
      <c r="P430" s="495"/>
      <c r="Q430" s="464"/>
      <c r="R430" s="7"/>
      <c r="S430" s="7"/>
      <c r="T430" s="7"/>
      <c r="U430" s="7"/>
      <c r="V430" s="7"/>
      <c r="W430" s="7"/>
    </row>
    <row r="431" spans="1:23" ht="14.4" customHeight="1" x14ac:dyDescent="0.3">
      <c r="A431" s="139"/>
      <c r="B431" s="140"/>
      <c r="C431" s="53">
        <v>44</v>
      </c>
      <c r="D431" s="464">
        <v>139</v>
      </c>
      <c r="E431" s="53"/>
      <c r="F431" s="360"/>
      <c r="G431" s="360"/>
      <c r="H431" s="360"/>
      <c r="I431" s="360"/>
      <c r="J431" s="333"/>
      <c r="K431" s="42">
        <f t="shared" ref="K431:K435" si="124">J431+I431+H431+G431+F431+E431</f>
        <v>0</v>
      </c>
      <c r="L431" s="43">
        <f t="shared" ref="L431:L435" si="125">K431*D431</f>
        <v>0</v>
      </c>
      <c r="M431" s="43"/>
      <c r="N431" s="299"/>
      <c r="O431" s="7"/>
      <c r="P431" s="495"/>
      <c r="Q431" s="464"/>
      <c r="R431" s="7"/>
      <c r="S431" s="7"/>
      <c r="T431" s="7"/>
      <c r="U431" s="7"/>
      <c r="V431" s="7"/>
      <c r="W431" s="7"/>
    </row>
    <row r="432" spans="1:23" ht="14.4" customHeight="1" x14ac:dyDescent="0.3">
      <c r="A432" s="139"/>
      <c r="B432" s="140"/>
      <c r="C432" s="53">
        <v>46</v>
      </c>
      <c r="D432" s="464">
        <v>139</v>
      </c>
      <c r="E432" s="53"/>
      <c r="F432" s="360"/>
      <c r="G432" s="360"/>
      <c r="H432" s="360"/>
      <c r="I432" s="360"/>
      <c r="J432" s="333"/>
      <c r="K432" s="42">
        <f t="shared" si="124"/>
        <v>0</v>
      </c>
      <c r="L432" s="43">
        <f t="shared" si="125"/>
        <v>0</v>
      </c>
      <c r="M432" s="43"/>
      <c r="N432" s="299"/>
      <c r="O432" s="7"/>
      <c r="P432" s="495"/>
      <c r="Q432" s="464"/>
      <c r="R432" s="7"/>
      <c r="S432" s="7"/>
      <c r="T432" s="7"/>
      <c r="U432" s="7"/>
      <c r="V432" s="7"/>
      <c r="W432" s="7"/>
    </row>
    <row r="433" spans="1:23" ht="14.4" customHeight="1" x14ac:dyDescent="0.3">
      <c r="A433" s="139"/>
      <c r="B433" s="228"/>
      <c r="C433" s="53">
        <v>48</v>
      </c>
      <c r="D433" s="464">
        <v>159</v>
      </c>
      <c r="E433" s="53"/>
      <c r="F433" s="360"/>
      <c r="G433" s="360"/>
      <c r="H433" s="360"/>
      <c r="I433" s="360"/>
      <c r="J433" s="326"/>
      <c r="K433" s="42">
        <f t="shared" si="124"/>
        <v>0</v>
      </c>
      <c r="L433" s="43">
        <f t="shared" si="125"/>
        <v>0</v>
      </c>
      <c r="M433" s="43"/>
      <c r="N433" s="299"/>
      <c r="O433" s="7"/>
      <c r="P433" s="495"/>
      <c r="Q433" s="464"/>
      <c r="R433" s="7"/>
      <c r="S433" s="7"/>
      <c r="T433" s="7"/>
      <c r="U433" s="7"/>
      <c r="V433" s="7"/>
      <c r="W433" s="7"/>
    </row>
    <row r="434" spans="1:23" ht="14.4" customHeight="1" x14ac:dyDescent="0.3">
      <c r="A434" s="139"/>
      <c r="B434" s="140"/>
      <c r="C434" s="53">
        <v>50</v>
      </c>
      <c r="D434" s="464">
        <v>159</v>
      </c>
      <c r="E434" s="53"/>
      <c r="F434" s="360"/>
      <c r="G434" s="360"/>
      <c r="H434" s="360"/>
      <c r="I434" s="360"/>
      <c r="J434" s="326"/>
      <c r="K434" s="42">
        <f t="shared" si="124"/>
        <v>0</v>
      </c>
      <c r="L434" s="43">
        <f t="shared" si="125"/>
        <v>0</v>
      </c>
      <c r="M434" s="43"/>
      <c r="N434" s="299"/>
      <c r="O434" s="7"/>
      <c r="P434" s="495"/>
      <c r="Q434" s="464"/>
      <c r="R434" s="7"/>
      <c r="S434" s="7"/>
      <c r="T434" s="7"/>
      <c r="U434" s="7"/>
      <c r="V434" s="7"/>
      <c r="W434" s="7"/>
    </row>
    <row r="435" spans="1:23" ht="14.4" customHeight="1" thickBot="1" x14ac:dyDescent="0.35">
      <c r="A435" s="139"/>
      <c r="B435" s="140"/>
      <c r="C435" s="53">
        <v>52</v>
      </c>
      <c r="D435" s="464">
        <v>178</v>
      </c>
      <c r="E435" s="53"/>
      <c r="F435" s="360"/>
      <c r="G435" s="360"/>
      <c r="H435" s="360"/>
      <c r="I435" s="360"/>
      <c r="J435" s="46"/>
      <c r="K435" s="42">
        <f t="shared" si="124"/>
        <v>0</v>
      </c>
      <c r="L435" s="43">
        <f t="shared" si="125"/>
        <v>0</v>
      </c>
      <c r="M435" s="43"/>
      <c r="N435" s="299"/>
      <c r="O435" s="7"/>
      <c r="P435" s="495"/>
      <c r="Q435" s="464"/>
      <c r="R435" s="7"/>
      <c r="S435" s="7"/>
      <c r="T435" s="7"/>
      <c r="U435" s="7"/>
      <c r="V435" s="7"/>
      <c r="W435" s="7"/>
    </row>
    <row r="436" spans="1:23" ht="14.4" customHeight="1" x14ac:dyDescent="0.3">
      <c r="A436" s="231" t="s">
        <v>510</v>
      </c>
      <c r="B436" s="346" t="s">
        <v>96</v>
      </c>
      <c r="C436" s="27"/>
      <c r="D436" s="500">
        <v>0</v>
      </c>
      <c r="E436" s="272" t="s">
        <v>15</v>
      </c>
      <c r="F436" s="272" t="s">
        <v>73</v>
      </c>
      <c r="G436" s="272" t="s">
        <v>293</v>
      </c>
      <c r="H436" s="442" t="s">
        <v>400</v>
      </c>
      <c r="I436" s="443" t="s">
        <v>373</v>
      </c>
      <c r="J436" s="444" t="s">
        <v>401</v>
      </c>
      <c r="K436" s="35">
        <f>K437+K438+K439+K441+K444+K440+K442+K443</f>
        <v>0</v>
      </c>
      <c r="L436" s="37"/>
      <c r="M436" s="37"/>
      <c r="N436" s="299"/>
      <c r="O436" s="7"/>
      <c r="P436" s="495"/>
      <c r="Q436" s="464"/>
      <c r="R436" s="7"/>
      <c r="S436" s="7"/>
      <c r="T436" s="7"/>
      <c r="U436" s="7"/>
      <c r="V436" s="7"/>
      <c r="W436" s="7"/>
    </row>
    <row r="437" spans="1:23" ht="14.4" customHeight="1" x14ac:dyDescent="0.3">
      <c r="A437" s="139"/>
      <c r="B437" s="268"/>
      <c r="C437" s="53">
        <v>44</v>
      </c>
      <c r="D437" s="464">
        <v>252</v>
      </c>
      <c r="E437" s="53"/>
      <c r="F437" s="343"/>
      <c r="G437" s="343"/>
      <c r="H437" s="343"/>
      <c r="I437" s="343"/>
      <c r="J437" s="343"/>
      <c r="K437" s="42">
        <f t="shared" ref="K437:K443" si="126">J437+I437+H437+G437+F437+E437</f>
        <v>0</v>
      </c>
      <c r="L437" s="43">
        <f t="shared" ref="L437:L443" si="127">K437*D437</f>
        <v>0</v>
      </c>
      <c r="M437" s="43"/>
      <c r="N437" s="299"/>
      <c r="O437" s="7"/>
      <c r="P437" s="495"/>
      <c r="Q437" s="464"/>
      <c r="R437" s="7"/>
      <c r="S437" s="7"/>
      <c r="T437" s="7"/>
      <c r="U437" s="7"/>
      <c r="V437" s="7"/>
      <c r="W437" s="7"/>
    </row>
    <row r="438" spans="1:23" ht="14.4" customHeight="1" x14ac:dyDescent="0.3">
      <c r="A438" s="139"/>
      <c r="B438" s="268"/>
      <c r="C438" s="53">
        <v>46</v>
      </c>
      <c r="D438" s="464">
        <v>252</v>
      </c>
      <c r="E438" s="53"/>
      <c r="F438" s="343"/>
      <c r="G438" s="343"/>
      <c r="H438" s="343"/>
      <c r="I438" s="343"/>
      <c r="J438" s="343"/>
      <c r="K438" s="42">
        <f t="shared" si="126"/>
        <v>0</v>
      </c>
      <c r="L438" s="43">
        <f t="shared" si="127"/>
        <v>0</v>
      </c>
      <c r="M438" s="43"/>
      <c r="N438" s="299"/>
      <c r="O438" s="7"/>
      <c r="P438" s="495"/>
      <c r="Q438" s="464"/>
      <c r="R438" s="7"/>
      <c r="S438" s="7"/>
      <c r="T438" s="7"/>
      <c r="U438" s="7"/>
      <c r="V438" s="7"/>
      <c r="W438" s="7"/>
    </row>
    <row r="439" spans="1:23" ht="14.4" customHeight="1" x14ac:dyDescent="0.3">
      <c r="A439" s="139"/>
      <c r="B439" s="268"/>
      <c r="C439" s="53">
        <v>48</v>
      </c>
      <c r="D439" s="464">
        <v>252</v>
      </c>
      <c r="E439" s="53"/>
      <c r="F439" s="343"/>
      <c r="G439" s="343"/>
      <c r="H439" s="343"/>
      <c r="I439" s="343"/>
      <c r="J439" s="343"/>
      <c r="K439" s="42">
        <f t="shared" si="126"/>
        <v>0</v>
      </c>
      <c r="L439" s="43">
        <f t="shared" si="127"/>
        <v>0</v>
      </c>
      <c r="M439" s="43"/>
      <c r="N439" s="299"/>
      <c r="O439" s="7"/>
      <c r="P439" s="495"/>
      <c r="Q439" s="464"/>
      <c r="R439" s="7"/>
      <c r="S439" s="7"/>
      <c r="T439" s="7"/>
      <c r="U439" s="7"/>
      <c r="V439" s="7"/>
      <c r="W439" s="7"/>
    </row>
    <row r="440" spans="1:23" ht="14.4" customHeight="1" x14ac:dyDescent="0.3">
      <c r="A440" s="139"/>
      <c r="B440" s="268"/>
      <c r="C440" s="53">
        <v>50</v>
      </c>
      <c r="D440" s="464">
        <v>252</v>
      </c>
      <c r="E440" s="53"/>
      <c r="F440" s="343"/>
      <c r="G440" s="343"/>
      <c r="H440" s="343"/>
      <c r="I440" s="343"/>
      <c r="J440" s="343"/>
      <c r="K440" s="42">
        <f t="shared" si="126"/>
        <v>0</v>
      </c>
      <c r="L440" s="43">
        <f t="shared" si="127"/>
        <v>0</v>
      </c>
      <c r="M440" s="43"/>
      <c r="N440" s="299"/>
      <c r="O440" s="7"/>
      <c r="P440" s="495"/>
      <c r="Q440" s="464"/>
      <c r="R440" s="7"/>
      <c r="S440" s="7"/>
      <c r="T440" s="7"/>
      <c r="U440" s="7"/>
      <c r="V440" s="7"/>
      <c r="W440" s="7"/>
    </row>
    <row r="441" spans="1:23" ht="14.4" customHeight="1" x14ac:dyDescent="0.3">
      <c r="A441" s="139"/>
      <c r="B441" s="268"/>
      <c r="C441" s="53">
        <v>52</v>
      </c>
      <c r="D441" s="464">
        <v>278</v>
      </c>
      <c r="E441" s="53"/>
      <c r="F441" s="343"/>
      <c r="G441" s="343"/>
      <c r="H441" s="343"/>
      <c r="I441" s="343"/>
      <c r="J441" s="343"/>
      <c r="K441" s="42">
        <f t="shared" si="126"/>
        <v>0</v>
      </c>
      <c r="L441" s="43">
        <f t="shared" si="127"/>
        <v>0</v>
      </c>
      <c r="M441" s="43"/>
      <c r="N441" s="299"/>
      <c r="O441" s="7"/>
      <c r="P441" s="495"/>
      <c r="Q441" s="464"/>
      <c r="R441" s="7"/>
      <c r="S441" s="7"/>
      <c r="T441" s="7"/>
      <c r="U441" s="7"/>
      <c r="V441" s="7"/>
      <c r="W441" s="7"/>
    </row>
    <row r="442" spans="1:23" ht="14.4" customHeight="1" x14ac:dyDescent="0.3">
      <c r="A442" s="139"/>
      <c r="B442" s="268"/>
      <c r="C442" s="53">
        <v>54</v>
      </c>
      <c r="D442" s="464">
        <v>278</v>
      </c>
      <c r="E442" s="53"/>
      <c r="F442" s="343"/>
      <c r="G442" s="343"/>
      <c r="H442" s="343"/>
      <c r="I442" s="343"/>
      <c r="J442" s="343"/>
      <c r="K442" s="42">
        <f t="shared" si="126"/>
        <v>0</v>
      </c>
      <c r="L442" s="43">
        <f t="shared" si="127"/>
        <v>0</v>
      </c>
      <c r="M442" s="43"/>
      <c r="N442" s="299"/>
      <c r="O442" s="7"/>
      <c r="P442" s="495"/>
      <c r="Q442" s="464"/>
      <c r="R442" s="7"/>
      <c r="S442" s="7"/>
      <c r="T442" s="7"/>
      <c r="U442" s="7"/>
      <c r="V442" s="7"/>
      <c r="W442" s="7"/>
    </row>
    <row r="443" spans="1:23" ht="14.4" customHeight="1" thickBot="1" x14ac:dyDescent="0.35">
      <c r="A443" s="524"/>
      <c r="B443" s="269"/>
      <c r="C443" s="136">
        <v>56</v>
      </c>
      <c r="D443" s="501">
        <v>298</v>
      </c>
      <c r="E443" s="136"/>
      <c r="F443" s="347"/>
      <c r="G443" s="347"/>
      <c r="H443" s="347"/>
      <c r="I443" s="347"/>
      <c r="J443" s="347"/>
      <c r="K443" s="110">
        <f t="shared" si="126"/>
        <v>0</v>
      </c>
      <c r="L443" s="111">
        <f t="shared" si="127"/>
        <v>0</v>
      </c>
      <c r="M443" s="111"/>
      <c r="N443" s="299"/>
      <c r="O443" s="7"/>
      <c r="P443" s="495"/>
      <c r="Q443" s="464"/>
      <c r="R443" s="7"/>
      <c r="S443" s="7"/>
      <c r="T443" s="7"/>
      <c r="U443" s="7"/>
      <c r="V443" s="7"/>
      <c r="W443" s="7"/>
    </row>
    <row r="444" spans="1:23" ht="14.4" customHeight="1" x14ac:dyDescent="0.3">
      <c r="A444" s="231" t="s">
        <v>511</v>
      </c>
      <c r="B444" s="346" t="s">
        <v>96</v>
      </c>
      <c r="C444" s="27"/>
      <c r="D444" s="500">
        <v>0</v>
      </c>
      <c r="E444" s="272" t="s">
        <v>15</v>
      </c>
      <c r="F444" s="272" t="s">
        <v>73</v>
      </c>
      <c r="G444" s="442" t="s">
        <v>400</v>
      </c>
      <c r="H444" s="443" t="s">
        <v>373</v>
      </c>
      <c r="I444" s="444" t="s">
        <v>401</v>
      </c>
      <c r="J444" s="553"/>
      <c r="K444" s="35">
        <f>K445+K446+K447+K449+K448+K450</f>
        <v>0</v>
      </c>
      <c r="L444" s="37"/>
      <c r="M444" s="37"/>
      <c r="N444" s="299"/>
      <c r="O444" s="7"/>
      <c r="P444" s="495"/>
      <c r="Q444" s="464"/>
      <c r="R444" s="7"/>
      <c r="S444" s="7"/>
      <c r="T444" s="7"/>
      <c r="U444" s="7"/>
      <c r="V444" s="7"/>
      <c r="W444" s="7"/>
    </row>
    <row r="445" spans="1:23" ht="14.4" customHeight="1" x14ac:dyDescent="0.3">
      <c r="A445" s="139"/>
      <c r="B445" s="268"/>
      <c r="C445" s="53">
        <v>44</v>
      </c>
      <c r="D445" s="464">
        <v>252</v>
      </c>
      <c r="E445" s="326"/>
      <c r="F445" s="326"/>
      <c r="G445" s="326"/>
      <c r="H445" s="326"/>
      <c r="I445" s="326"/>
      <c r="J445" s="326"/>
      <c r="K445" s="42">
        <f t="shared" ref="K445:K450" si="128">J445+I445+H445+G445+F445+E445</f>
        <v>0</v>
      </c>
      <c r="L445" s="43">
        <f t="shared" ref="L445:L450" si="129">K445*D445</f>
        <v>0</v>
      </c>
      <c r="M445" s="43"/>
      <c r="N445" s="299"/>
      <c r="O445" s="7"/>
      <c r="P445" s="495"/>
      <c r="Q445" s="464"/>
      <c r="R445" s="7"/>
      <c r="S445" s="7"/>
      <c r="T445" s="7"/>
      <c r="U445" s="7"/>
      <c r="V445" s="7"/>
      <c r="W445" s="7"/>
    </row>
    <row r="446" spans="1:23" ht="14.4" customHeight="1" x14ac:dyDescent="0.3">
      <c r="A446" s="139"/>
      <c r="B446" s="268"/>
      <c r="C446" s="53">
        <v>46</v>
      </c>
      <c r="D446" s="464">
        <v>252</v>
      </c>
      <c r="E446" s="53"/>
      <c r="F446" s="343"/>
      <c r="G446" s="343"/>
      <c r="H446" s="343"/>
      <c r="I446" s="343"/>
      <c r="J446" s="326"/>
      <c r="K446" s="42">
        <f t="shared" si="128"/>
        <v>0</v>
      </c>
      <c r="L446" s="43">
        <f t="shared" si="129"/>
        <v>0</v>
      </c>
      <c r="M446" s="43"/>
      <c r="N446" s="299"/>
      <c r="O446" s="7"/>
      <c r="P446" s="495"/>
      <c r="Q446" s="464"/>
      <c r="R446" s="7"/>
      <c r="S446" s="7"/>
      <c r="T446" s="7"/>
      <c r="U446" s="7"/>
      <c r="V446" s="7"/>
      <c r="W446" s="7"/>
    </row>
    <row r="447" spans="1:23" ht="14.4" customHeight="1" x14ac:dyDescent="0.3">
      <c r="A447" s="139"/>
      <c r="B447" s="268"/>
      <c r="C447" s="53">
        <v>48</v>
      </c>
      <c r="D447" s="464">
        <v>252</v>
      </c>
      <c r="E447" s="53"/>
      <c r="F447" s="343"/>
      <c r="G447" s="343"/>
      <c r="H447" s="343"/>
      <c r="I447" s="343"/>
      <c r="J447" s="326"/>
      <c r="K447" s="42">
        <f t="shared" si="128"/>
        <v>0</v>
      </c>
      <c r="L447" s="43">
        <f t="shared" si="129"/>
        <v>0</v>
      </c>
      <c r="M447" s="43"/>
      <c r="N447" s="299"/>
      <c r="O447" s="7"/>
      <c r="P447" s="495"/>
      <c r="Q447" s="464"/>
      <c r="R447" s="7"/>
      <c r="S447" s="7"/>
      <c r="T447" s="7"/>
      <c r="U447" s="7"/>
      <c r="V447" s="7"/>
      <c r="W447" s="7"/>
    </row>
    <row r="448" spans="1:23" ht="14.4" customHeight="1" x14ac:dyDescent="0.3">
      <c r="A448" s="139"/>
      <c r="B448" s="268"/>
      <c r="C448" s="53">
        <v>50</v>
      </c>
      <c r="D448" s="464">
        <v>252</v>
      </c>
      <c r="E448" s="53"/>
      <c r="F448" s="343"/>
      <c r="G448" s="343"/>
      <c r="H448" s="343"/>
      <c r="I448" s="343"/>
      <c r="J448" s="326"/>
      <c r="K448" s="42">
        <f t="shared" si="128"/>
        <v>0</v>
      </c>
      <c r="L448" s="43">
        <f t="shared" si="129"/>
        <v>0</v>
      </c>
      <c r="M448" s="43"/>
      <c r="N448" s="299"/>
      <c r="O448" s="7"/>
      <c r="P448" s="495"/>
      <c r="Q448" s="464"/>
      <c r="R448" s="7"/>
      <c r="S448" s="7"/>
      <c r="T448" s="7"/>
      <c r="U448" s="7"/>
      <c r="V448" s="7"/>
      <c r="W448" s="7"/>
    </row>
    <row r="449" spans="1:23" ht="14.4" customHeight="1" x14ac:dyDescent="0.3">
      <c r="A449" s="139"/>
      <c r="B449" s="268"/>
      <c r="C449" s="53">
        <v>52</v>
      </c>
      <c r="D449" s="464">
        <v>278</v>
      </c>
      <c r="E449" s="326"/>
      <c r="F449" s="326"/>
      <c r="G449" s="326"/>
      <c r="H449" s="46"/>
      <c r="I449" s="46"/>
      <c r="J449" s="326"/>
      <c r="K449" s="42">
        <f t="shared" si="128"/>
        <v>0</v>
      </c>
      <c r="L449" s="43">
        <f t="shared" si="129"/>
        <v>0</v>
      </c>
      <c r="M449" s="43"/>
      <c r="N449" s="299"/>
      <c r="O449" s="7"/>
      <c r="P449" s="495"/>
      <c r="Q449" s="464"/>
      <c r="R449" s="7"/>
      <c r="S449" s="7"/>
      <c r="T449" s="7"/>
      <c r="U449" s="7"/>
      <c r="V449" s="7"/>
      <c r="W449" s="7"/>
    </row>
    <row r="450" spans="1:23" ht="14.4" customHeight="1" thickBot="1" x14ac:dyDescent="0.35">
      <c r="A450" s="227" t="s">
        <v>607</v>
      </c>
      <c r="B450" s="269"/>
      <c r="C450" s="136">
        <v>54</v>
      </c>
      <c r="D450" s="501">
        <v>278</v>
      </c>
      <c r="E450" s="334"/>
      <c r="F450" s="334"/>
      <c r="G450" s="334"/>
      <c r="H450" s="69"/>
      <c r="I450" s="69"/>
      <c r="J450" s="334"/>
      <c r="K450" s="110">
        <f t="shared" si="128"/>
        <v>0</v>
      </c>
      <c r="L450" s="111">
        <f t="shared" si="129"/>
        <v>0</v>
      </c>
      <c r="M450" s="111"/>
      <c r="N450" s="299"/>
      <c r="O450" s="7"/>
      <c r="P450" s="495"/>
      <c r="Q450" s="464"/>
      <c r="R450" s="7"/>
      <c r="S450" s="7"/>
      <c r="T450" s="7"/>
      <c r="U450" s="7"/>
      <c r="V450" s="7"/>
      <c r="W450" s="7"/>
    </row>
    <row r="451" spans="1:23" ht="14.4" customHeight="1" x14ac:dyDescent="0.3">
      <c r="A451" s="139" t="s">
        <v>476</v>
      </c>
      <c r="B451" s="212" t="s">
        <v>38</v>
      </c>
      <c r="C451" s="53"/>
      <c r="D451" s="464">
        <v>0</v>
      </c>
      <c r="E451" s="439" t="s">
        <v>70</v>
      </c>
      <c r="F451" s="149" t="s">
        <v>34</v>
      </c>
      <c r="G451" s="321"/>
      <c r="H451" s="321"/>
      <c r="I451" s="321"/>
      <c r="J451" s="321"/>
      <c r="K451" s="88">
        <f>K452+K453+K454+K455+K456+K457</f>
        <v>0</v>
      </c>
      <c r="L451" s="43"/>
      <c r="M451" s="43"/>
      <c r="N451" s="299"/>
      <c r="O451" s="7"/>
      <c r="P451" s="495"/>
      <c r="Q451" s="464"/>
      <c r="R451" s="7"/>
      <c r="S451" s="7"/>
      <c r="T451" s="7"/>
      <c r="U451" s="7"/>
      <c r="V451" s="7"/>
      <c r="W451" s="7"/>
    </row>
    <row r="452" spans="1:23" ht="14.4" customHeight="1" x14ac:dyDescent="0.3">
      <c r="A452" s="139"/>
      <c r="B452" s="140"/>
      <c r="C452" s="40">
        <v>46</v>
      </c>
      <c r="D452" s="464">
        <v>152</v>
      </c>
      <c r="E452" s="40"/>
      <c r="F452" s="40"/>
      <c r="G452" s="46"/>
      <c r="H452" s="46"/>
      <c r="I452" s="46"/>
      <c r="J452" s="46"/>
      <c r="K452" s="42">
        <f t="shared" ref="K452:K457" si="130">J452+I452+H452+G452+F452+E452</f>
        <v>0</v>
      </c>
      <c r="L452" s="43">
        <f t="shared" ref="L452:L457" si="131">K452*D452</f>
        <v>0</v>
      </c>
      <c r="M452" s="43"/>
      <c r="N452" s="299"/>
      <c r="O452" s="7"/>
      <c r="P452" s="495"/>
      <c r="Q452" s="464"/>
      <c r="R452" s="7"/>
      <c r="S452" s="7"/>
      <c r="T452" s="7"/>
      <c r="U452" s="7"/>
      <c r="V452" s="7"/>
      <c r="W452" s="7"/>
    </row>
    <row r="453" spans="1:23" ht="14.4" customHeight="1" x14ac:dyDescent="0.3">
      <c r="A453" s="139"/>
      <c r="B453" s="140"/>
      <c r="C453" s="40">
        <v>48</v>
      </c>
      <c r="D453" s="464">
        <v>152</v>
      </c>
      <c r="E453" s="46"/>
      <c r="F453" s="46"/>
      <c r="G453" s="46"/>
      <c r="H453" s="46"/>
      <c r="I453" s="46"/>
      <c r="J453" s="46"/>
      <c r="K453" s="42">
        <f t="shared" si="130"/>
        <v>0</v>
      </c>
      <c r="L453" s="43">
        <f t="shared" si="131"/>
        <v>0</v>
      </c>
      <c r="M453" s="43"/>
      <c r="N453" s="299"/>
      <c r="O453" s="7"/>
      <c r="P453" s="495"/>
      <c r="Q453" s="464"/>
      <c r="R453" s="7"/>
      <c r="S453" s="7"/>
      <c r="T453" s="7"/>
      <c r="U453" s="7"/>
      <c r="V453" s="7"/>
      <c r="W453" s="7"/>
    </row>
    <row r="454" spans="1:23" ht="14.4" customHeight="1" x14ac:dyDescent="0.3">
      <c r="A454" s="139"/>
      <c r="B454" s="140"/>
      <c r="C454" s="40">
        <v>50</v>
      </c>
      <c r="D454" s="464">
        <v>152</v>
      </c>
      <c r="E454" s="40"/>
      <c r="F454" s="40"/>
      <c r="G454" s="46"/>
      <c r="H454" s="46"/>
      <c r="I454" s="46"/>
      <c r="J454" s="46"/>
      <c r="K454" s="42">
        <f t="shared" si="130"/>
        <v>0</v>
      </c>
      <c r="L454" s="43">
        <f t="shared" si="131"/>
        <v>0</v>
      </c>
      <c r="M454" s="43"/>
      <c r="N454" s="299"/>
      <c r="O454" s="7"/>
      <c r="P454" s="495"/>
      <c r="Q454" s="464"/>
      <c r="R454" s="7"/>
      <c r="S454" s="7"/>
      <c r="T454" s="7"/>
      <c r="U454" s="7"/>
      <c r="V454" s="7"/>
      <c r="W454" s="7"/>
    </row>
    <row r="455" spans="1:23" ht="14.4" customHeight="1" x14ac:dyDescent="0.3">
      <c r="A455" s="139"/>
      <c r="B455" s="228"/>
      <c r="C455" s="40">
        <v>52</v>
      </c>
      <c r="D455" s="464">
        <v>173</v>
      </c>
      <c r="E455" s="40"/>
      <c r="F455" s="40"/>
      <c r="G455" s="46"/>
      <c r="H455" s="46"/>
      <c r="I455" s="46"/>
      <c r="J455" s="46"/>
      <c r="K455" s="42">
        <f t="shared" si="130"/>
        <v>0</v>
      </c>
      <c r="L455" s="43">
        <f t="shared" si="131"/>
        <v>0</v>
      </c>
      <c r="M455" s="43"/>
      <c r="N455" s="299"/>
      <c r="O455" s="7"/>
      <c r="P455" s="495"/>
      <c r="Q455" s="464"/>
      <c r="R455" s="7"/>
      <c r="S455" s="7"/>
      <c r="T455" s="7"/>
      <c r="U455" s="7"/>
      <c r="V455" s="7"/>
      <c r="W455" s="7"/>
    </row>
    <row r="456" spans="1:23" ht="14.4" customHeight="1" x14ac:dyDescent="0.3">
      <c r="A456" s="139"/>
      <c r="B456" s="233"/>
      <c r="C456" s="40">
        <v>54</v>
      </c>
      <c r="D456" s="464">
        <v>173</v>
      </c>
      <c r="E456" s="40"/>
      <c r="F456" s="40"/>
      <c r="G456" s="46"/>
      <c r="H456" s="46"/>
      <c r="I456" s="46"/>
      <c r="J456" s="46"/>
      <c r="K456" s="42">
        <f t="shared" si="130"/>
        <v>0</v>
      </c>
      <c r="L456" s="43">
        <f t="shared" si="131"/>
        <v>0</v>
      </c>
      <c r="M456" s="43"/>
      <c r="N456" s="299"/>
      <c r="O456" s="7"/>
      <c r="P456" s="495"/>
      <c r="Q456" s="464"/>
      <c r="R456" s="7"/>
      <c r="S456" s="7"/>
      <c r="T456" s="7"/>
      <c r="U456" s="7"/>
      <c r="V456" s="7"/>
      <c r="W456" s="7"/>
    </row>
    <row r="457" spans="1:23" ht="14.4" customHeight="1" x14ac:dyDescent="0.3">
      <c r="A457" s="139"/>
      <c r="B457" s="233"/>
      <c r="C457" s="40">
        <v>56</v>
      </c>
      <c r="D457" s="464">
        <v>173</v>
      </c>
      <c r="E457" s="40"/>
      <c r="F457" s="40"/>
      <c r="G457" s="46"/>
      <c r="H457" s="46"/>
      <c r="I457" s="46"/>
      <c r="J457" s="46"/>
      <c r="K457" s="42">
        <f t="shared" si="130"/>
        <v>0</v>
      </c>
      <c r="L457" s="43">
        <f t="shared" si="131"/>
        <v>0</v>
      </c>
      <c r="M457" s="43"/>
      <c r="N457" s="299"/>
      <c r="O457" s="7"/>
      <c r="P457" s="495"/>
      <c r="Q457" s="464"/>
      <c r="R457" s="7"/>
      <c r="S457" s="7"/>
      <c r="T457" s="7"/>
      <c r="U457" s="7"/>
      <c r="V457" s="7"/>
      <c r="W457" s="7"/>
    </row>
    <row r="458" spans="1:23" ht="14.4" customHeight="1" x14ac:dyDescent="0.3">
      <c r="A458" s="232" t="s">
        <v>612</v>
      </c>
      <c r="B458" s="525" t="s">
        <v>96</v>
      </c>
      <c r="C458" s="53"/>
      <c r="D458" s="464">
        <v>0</v>
      </c>
      <c r="E458" s="149" t="s">
        <v>15</v>
      </c>
      <c r="F458" s="46"/>
      <c r="G458" s="46"/>
      <c r="H458" s="46"/>
      <c r="I458" s="46"/>
      <c r="J458" s="46"/>
      <c r="K458" s="88">
        <f>K459+K460+K461+K462+K463+K464</f>
        <v>0</v>
      </c>
      <c r="L458" s="43"/>
      <c r="M458" s="43"/>
      <c r="N458" s="299"/>
      <c r="O458" s="7"/>
      <c r="P458" s="495"/>
      <c r="Q458" s="464"/>
      <c r="R458" s="7"/>
      <c r="S458" s="7"/>
      <c r="T458" s="7"/>
      <c r="U458" s="7"/>
      <c r="V458" s="7"/>
      <c r="W458" s="7"/>
    </row>
    <row r="459" spans="1:23" ht="14.4" customHeight="1" x14ac:dyDescent="0.3">
      <c r="A459" s="139"/>
      <c r="B459" s="268"/>
      <c r="C459" s="53">
        <v>46</v>
      </c>
      <c r="D459" s="464">
        <v>298</v>
      </c>
      <c r="E459" s="343"/>
      <c r="F459" s="46"/>
      <c r="G459" s="46"/>
      <c r="H459" s="46"/>
      <c r="I459" s="46"/>
      <c r="J459" s="46"/>
      <c r="K459" s="42">
        <f t="shared" ref="K459:K464" si="132">J459+I459+H459+G459+F459+E459</f>
        <v>0</v>
      </c>
      <c r="L459" s="43">
        <f t="shared" ref="L459:L464" si="133">K459*D459</f>
        <v>0</v>
      </c>
      <c r="M459" s="518"/>
      <c r="N459" s="299"/>
      <c r="O459" s="7"/>
      <c r="P459" s="495"/>
      <c r="Q459" s="464"/>
      <c r="R459" s="7"/>
      <c r="S459" s="7"/>
      <c r="T459" s="7"/>
      <c r="U459" s="7"/>
      <c r="V459" s="7"/>
      <c r="W459" s="7"/>
    </row>
    <row r="460" spans="1:23" ht="14.4" customHeight="1" x14ac:dyDescent="0.3">
      <c r="A460" s="139"/>
      <c r="B460" s="268"/>
      <c r="C460" s="53">
        <v>48</v>
      </c>
      <c r="D460" s="464">
        <v>298</v>
      </c>
      <c r="E460" s="343"/>
      <c r="F460" s="46"/>
      <c r="G460" s="46"/>
      <c r="H460" s="46"/>
      <c r="I460" s="46"/>
      <c r="J460" s="46"/>
      <c r="K460" s="42">
        <f t="shared" si="132"/>
        <v>0</v>
      </c>
      <c r="L460" s="43">
        <f t="shared" si="133"/>
        <v>0</v>
      </c>
      <c r="M460" s="518"/>
      <c r="N460" s="299"/>
      <c r="O460" s="7"/>
      <c r="P460" s="495"/>
      <c r="Q460" s="464"/>
      <c r="R460" s="7"/>
      <c r="S460" s="7"/>
      <c r="T460" s="7"/>
      <c r="U460" s="7"/>
      <c r="V460" s="7"/>
      <c r="W460" s="7"/>
    </row>
    <row r="461" spans="1:23" ht="14.4" customHeight="1" x14ac:dyDescent="0.3">
      <c r="A461" s="139"/>
      <c r="B461" s="268"/>
      <c r="C461" s="53">
        <v>50</v>
      </c>
      <c r="D461" s="464">
        <v>298</v>
      </c>
      <c r="E461" s="343"/>
      <c r="F461" s="46"/>
      <c r="G461" s="46"/>
      <c r="H461" s="46"/>
      <c r="I461" s="46"/>
      <c r="J461" s="46"/>
      <c r="K461" s="42">
        <f t="shared" si="132"/>
        <v>0</v>
      </c>
      <c r="L461" s="43">
        <f t="shared" si="133"/>
        <v>0</v>
      </c>
      <c r="M461" s="518"/>
      <c r="N461" s="299"/>
      <c r="O461" s="7"/>
      <c r="P461" s="495"/>
      <c r="Q461" s="464"/>
      <c r="R461" s="7"/>
      <c r="S461" s="7"/>
      <c r="T461" s="7"/>
      <c r="U461" s="7"/>
      <c r="V461" s="7"/>
      <c r="W461" s="7"/>
    </row>
    <row r="462" spans="1:23" ht="14.4" customHeight="1" x14ac:dyDescent="0.3">
      <c r="A462" s="139"/>
      <c r="B462" s="268"/>
      <c r="C462" s="53">
        <v>52</v>
      </c>
      <c r="D462" s="464">
        <v>324</v>
      </c>
      <c r="E462" s="343"/>
      <c r="F462" s="46"/>
      <c r="G462" s="46"/>
      <c r="H462" s="46"/>
      <c r="I462" s="46"/>
      <c r="J462" s="46"/>
      <c r="K462" s="42">
        <f t="shared" si="132"/>
        <v>0</v>
      </c>
      <c r="L462" s="43">
        <f t="shared" si="133"/>
        <v>0</v>
      </c>
      <c r="M462" s="518"/>
      <c r="N462" s="299"/>
      <c r="O462" s="7"/>
      <c r="P462" s="495"/>
      <c r="Q462" s="464"/>
      <c r="R462" s="7"/>
      <c r="S462" s="7"/>
      <c r="T462" s="7"/>
      <c r="U462" s="7"/>
      <c r="V462" s="7"/>
      <c r="W462" s="7"/>
    </row>
    <row r="463" spans="1:23" ht="14.4" customHeight="1" x14ac:dyDescent="0.3">
      <c r="A463" s="139"/>
      <c r="B463" s="268"/>
      <c r="C463" s="53">
        <v>54</v>
      </c>
      <c r="D463" s="464">
        <v>324</v>
      </c>
      <c r="E463" s="343"/>
      <c r="F463" s="46"/>
      <c r="G463" s="46"/>
      <c r="H463" s="46"/>
      <c r="I463" s="46"/>
      <c r="J463" s="46"/>
      <c r="K463" s="42">
        <f t="shared" si="132"/>
        <v>0</v>
      </c>
      <c r="L463" s="43">
        <f t="shared" si="133"/>
        <v>0</v>
      </c>
      <c r="M463" s="518"/>
      <c r="N463" s="299"/>
      <c r="O463" s="7"/>
      <c r="P463" s="495"/>
      <c r="Q463" s="464"/>
      <c r="R463" s="7"/>
      <c r="S463" s="7"/>
      <c r="T463" s="7"/>
      <c r="U463" s="7"/>
      <c r="V463" s="7"/>
      <c r="W463" s="7"/>
    </row>
    <row r="464" spans="1:23" ht="14.4" customHeight="1" thickBot="1" x14ac:dyDescent="0.35">
      <c r="A464" s="139"/>
      <c r="B464" s="268"/>
      <c r="C464" s="53">
        <v>56</v>
      </c>
      <c r="D464" s="464">
        <v>351</v>
      </c>
      <c r="E464" s="343"/>
      <c r="F464" s="46"/>
      <c r="G464" s="46"/>
      <c r="H464" s="46"/>
      <c r="I464" s="46"/>
      <c r="J464" s="46"/>
      <c r="K464" s="42">
        <f t="shared" si="132"/>
        <v>0</v>
      </c>
      <c r="L464" s="43">
        <f t="shared" si="133"/>
        <v>0</v>
      </c>
      <c r="M464" s="518"/>
      <c r="N464" s="299"/>
      <c r="O464" s="7"/>
      <c r="P464" s="495"/>
      <c r="Q464" s="464"/>
      <c r="R464" s="7"/>
      <c r="S464" s="7"/>
      <c r="T464" s="7"/>
      <c r="U464" s="7"/>
      <c r="V464" s="7"/>
      <c r="W464" s="7"/>
    </row>
    <row r="465" spans="1:23" ht="14.4" customHeight="1" x14ac:dyDescent="0.3">
      <c r="A465" s="231" t="s">
        <v>610</v>
      </c>
      <c r="B465" s="135" t="s">
        <v>225</v>
      </c>
      <c r="C465" s="27"/>
      <c r="D465" s="500"/>
      <c r="E465" s="52" t="s">
        <v>611</v>
      </c>
      <c r="F465" s="52" t="s">
        <v>293</v>
      </c>
      <c r="G465" s="52" t="s">
        <v>176</v>
      </c>
      <c r="H465" s="75"/>
      <c r="I465" s="75"/>
      <c r="J465" s="75"/>
      <c r="K465" s="35">
        <f>K466+K467+K468+K469+K470+K471</f>
        <v>0</v>
      </c>
      <c r="L465" s="37"/>
      <c r="M465" s="37"/>
      <c r="N465" s="299"/>
      <c r="O465" s="7"/>
      <c r="P465" s="495"/>
      <c r="Q465" s="464"/>
      <c r="R465" s="7"/>
      <c r="S465" s="7"/>
      <c r="T465" s="7"/>
      <c r="U465" s="7"/>
      <c r="V465" s="7"/>
      <c r="W465" s="7"/>
    </row>
    <row r="466" spans="1:23" ht="14.4" customHeight="1" x14ac:dyDescent="0.3">
      <c r="A466" s="139"/>
      <c r="B466" s="268"/>
      <c r="C466" s="53">
        <v>46</v>
      </c>
      <c r="D466" s="464">
        <v>355</v>
      </c>
      <c r="E466" s="343"/>
      <c r="F466" s="343"/>
      <c r="G466" s="343"/>
      <c r="H466" s="46"/>
      <c r="I466" s="46"/>
      <c r="J466" s="46"/>
      <c r="K466" s="42">
        <f t="shared" ref="K466:K471" si="134">J466+I466+H466+G466+F466+E466</f>
        <v>0</v>
      </c>
      <c r="L466" s="43">
        <f t="shared" ref="L466:L471" si="135">K466*D466</f>
        <v>0</v>
      </c>
      <c r="M466" s="43"/>
      <c r="N466" s="299"/>
      <c r="O466" s="7"/>
      <c r="P466" s="495"/>
      <c r="Q466" s="464"/>
      <c r="R466" s="7"/>
      <c r="S466" s="7"/>
      <c r="T466" s="7"/>
      <c r="U466" s="7"/>
      <c r="V466" s="7"/>
      <c r="W466" s="7"/>
    </row>
    <row r="467" spans="1:23" ht="14.4" customHeight="1" x14ac:dyDescent="0.3">
      <c r="A467" s="139"/>
      <c r="B467" s="268"/>
      <c r="C467" s="53">
        <v>48</v>
      </c>
      <c r="D467" s="464">
        <v>355</v>
      </c>
      <c r="E467" s="343"/>
      <c r="F467" s="343"/>
      <c r="G467" s="343"/>
      <c r="H467" s="46"/>
      <c r="I467" s="46"/>
      <c r="J467" s="46"/>
      <c r="K467" s="42">
        <f t="shared" si="134"/>
        <v>0</v>
      </c>
      <c r="L467" s="43">
        <f t="shared" si="135"/>
        <v>0</v>
      </c>
      <c r="M467" s="43"/>
      <c r="N467" s="299"/>
      <c r="O467" s="7"/>
      <c r="P467" s="495"/>
      <c r="Q467" s="464"/>
      <c r="R467" s="7"/>
      <c r="S467" s="7"/>
      <c r="T467" s="7"/>
      <c r="U467" s="7"/>
      <c r="V467" s="7"/>
      <c r="W467" s="7"/>
    </row>
    <row r="468" spans="1:23" ht="14.4" customHeight="1" x14ac:dyDescent="0.3">
      <c r="A468" s="139"/>
      <c r="B468" s="268"/>
      <c r="C468" s="53">
        <v>50</v>
      </c>
      <c r="D468" s="464">
        <v>355</v>
      </c>
      <c r="E468" s="343"/>
      <c r="F468" s="343"/>
      <c r="G468" s="343"/>
      <c r="H468" s="46"/>
      <c r="I468" s="46"/>
      <c r="J468" s="46"/>
      <c r="K468" s="42">
        <f t="shared" si="134"/>
        <v>0</v>
      </c>
      <c r="L468" s="43">
        <f t="shared" si="135"/>
        <v>0</v>
      </c>
      <c r="M468" s="43"/>
      <c r="N468" s="299"/>
      <c r="O468" s="7"/>
      <c r="P468" s="495"/>
      <c r="Q468" s="464"/>
      <c r="R468" s="7"/>
      <c r="S468" s="7"/>
      <c r="T468" s="7"/>
      <c r="U468" s="7"/>
      <c r="V468" s="7"/>
      <c r="W468" s="7"/>
    </row>
    <row r="469" spans="1:23" ht="14.4" customHeight="1" x14ac:dyDescent="0.3">
      <c r="A469" s="139"/>
      <c r="B469" s="268"/>
      <c r="C469" s="53">
        <v>52</v>
      </c>
      <c r="D469" s="464">
        <v>390</v>
      </c>
      <c r="E469" s="343"/>
      <c r="F469" s="343"/>
      <c r="G469" s="343"/>
      <c r="H469" s="46"/>
      <c r="I469" s="46"/>
      <c r="J469" s="46"/>
      <c r="K469" s="42">
        <f t="shared" si="134"/>
        <v>0</v>
      </c>
      <c r="L469" s="43">
        <f t="shared" si="135"/>
        <v>0</v>
      </c>
      <c r="M469" s="43"/>
      <c r="N469" s="299"/>
      <c r="O469" s="7"/>
      <c r="P469" s="495"/>
      <c r="Q469" s="464"/>
      <c r="R469" s="7"/>
      <c r="S469" s="7"/>
      <c r="T469" s="7"/>
      <c r="U469" s="7"/>
      <c r="V469" s="7"/>
      <c r="W469" s="7"/>
    </row>
    <row r="470" spans="1:23" ht="14.4" customHeight="1" x14ac:dyDescent="0.3">
      <c r="A470" s="139"/>
      <c r="B470" s="268"/>
      <c r="C470" s="53">
        <v>54</v>
      </c>
      <c r="D470" s="464">
        <v>390</v>
      </c>
      <c r="E470" s="343"/>
      <c r="F470" s="343"/>
      <c r="G470" s="343"/>
      <c r="H470" s="46"/>
      <c r="I470" s="46"/>
      <c r="J470" s="46"/>
      <c r="K470" s="42">
        <f t="shared" si="134"/>
        <v>0</v>
      </c>
      <c r="L470" s="43">
        <f t="shared" si="135"/>
        <v>0</v>
      </c>
      <c r="M470" s="43"/>
      <c r="N470" s="299"/>
      <c r="O470" s="7"/>
      <c r="P470" s="495"/>
      <c r="Q470" s="464"/>
      <c r="R470" s="7"/>
      <c r="S470" s="7"/>
      <c r="T470" s="7"/>
      <c r="U470" s="7"/>
      <c r="V470" s="7"/>
      <c r="W470" s="7"/>
    </row>
    <row r="471" spans="1:23" ht="14.4" customHeight="1" thickBot="1" x14ac:dyDescent="0.35">
      <c r="A471" s="142"/>
      <c r="B471" s="269"/>
      <c r="C471" s="136">
        <v>56</v>
      </c>
      <c r="D471" s="501">
        <v>425</v>
      </c>
      <c r="E471" s="347"/>
      <c r="F471" s="347"/>
      <c r="G471" s="347"/>
      <c r="H471" s="69"/>
      <c r="I471" s="69"/>
      <c r="J471" s="69"/>
      <c r="K471" s="110">
        <f t="shared" si="134"/>
        <v>0</v>
      </c>
      <c r="L471" s="111">
        <f t="shared" si="135"/>
        <v>0</v>
      </c>
      <c r="M471" s="111"/>
      <c r="N471" s="299"/>
      <c r="O471" s="7"/>
      <c r="P471" s="495"/>
      <c r="Q471" s="464"/>
      <c r="R471" s="7"/>
      <c r="S471" s="7"/>
      <c r="T471" s="7"/>
      <c r="U471" s="7"/>
      <c r="V471" s="7"/>
      <c r="W471" s="7"/>
    </row>
    <row r="472" spans="1:23" ht="14.4" customHeight="1" x14ac:dyDescent="0.3">
      <c r="A472" s="232" t="s">
        <v>509</v>
      </c>
      <c r="B472" s="525" t="s">
        <v>96</v>
      </c>
      <c r="C472" s="53"/>
      <c r="D472" s="464">
        <v>0</v>
      </c>
      <c r="E472" s="149" t="s">
        <v>15</v>
      </c>
      <c r="F472" s="149" t="s">
        <v>430</v>
      </c>
      <c r="G472" s="149" t="s">
        <v>373</v>
      </c>
      <c r="H472" s="149" t="s">
        <v>293</v>
      </c>
      <c r="I472" s="149" t="s">
        <v>34</v>
      </c>
      <c r="J472" s="46"/>
      <c r="K472" s="88">
        <f>K473+K474+K475+K476+K477+K478</f>
        <v>0</v>
      </c>
      <c r="L472" s="43"/>
      <c r="M472" s="43"/>
      <c r="N472" s="299"/>
      <c r="O472" s="7"/>
      <c r="P472" s="495"/>
      <c r="Q472" s="464"/>
      <c r="R472" s="7"/>
      <c r="S472" s="7"/>
      <c r="T472" s="7"/>
      <c r="U472" s="7"/>
      <c r="V472" s="7"/>
      <c r="W472" s="7"/>
    </row>
    <row r="473" spans="1:23" ht="14.4" customHeight="1" x14ac:dyDescent="0.3">
      <c r="A473" s="139"/>
      <c r="B473" s="268"/>
      <c r="C473" s="53">
        <v>44</v>
      </c>
      <c r="D473" s="464">
        <v>397</v>
      </c>
      <c r="E473" s="326"/>
      <c r="F473" s="326"/>
      <c r="G473" s="326"/>
      <c r="H473" s="326"/>
      <c r="I473" s="326"/>
      <c r="J473" s="46"/>
      <c r="K473" s="42">
        <f t="shared" ref="K473:K478" si="136">J473+I473+H473+G473+F473+E473</f>
        <v>0</v>
      </c>
      <c r="L473" s="43">
        <f t="shared" ref="L473:L478" si="137">K473*D473</f>
        <v>0</v>
      </c>
      <c r="M473" s="43"/>
      <c r="N473" s="299"/>
      <c r="O473" s="7"/>
      <c r="P473" s="495"/>
      <c r="Q473" s="464"/>
      <c r="R473" s="7"/>
      <c r="S473" s="7"/>
      <c r="T473" s="7"/>
      <c r="U473" s="7"/>
      <c r="V473" s="7"/>
      <c r="W473" s="7"/>
    </row>
    <row r="474" spans="1:23" ht="14.4" customHeight="1" x14ac:dyDescent="0.3">
      <c r="A474" s="139"/>
      <c r="B474" s="268"/>
      <c r="C474" s="53">
        <v>46</v>
      </c>
      <c r="D474" s="464">
        <v>397</v>
      </c>
      <c r="E474" s="343"/>
      <c r="F474" s="343"/>
      <c r="G474" s="343"/>
      <c r="H474" s="343"/>
      <c r="I474" s="343"/>
      <c r="J474" s="46"/>
      <c r="K474" s="42">
        <f t="shared" si="136"/>
        <v>0</v>
      </c>
      <c r="L474" s="43">
        <f t="shared" si="137"/>
        <v>0</v>
      </c>
      <c r="M474" s="43"/>
      <c r="N474" s="299"/>
      <c r="O474" s="7"/>
      <c r="P474" s="495"/>
      <c r="Q474" s="464"/>
      <c r="R474" s="7"/>
      <c r="S474" s="7"/>
      <c r="T474" s="7"/>
      <c r="U474" s="7"/>
      <c r="V474" s="7"/>
      <c r="W474" s="7"/>
    </row>
    <row r="475" spans="1:23" ht="14.4" customHeight="1" x14ac:dyDescent="0.3">
      <c r="A475" s="139"/>
      <c r="B475" s="268"/>
      <c r="C475" s="53">
        <v>48</v>
      </c>
      <c r="D475" s="464">
        <v>423</v>
      </c>
      <c r="E475" s="343"/>
      <c r="F475" s="343"/>
      <c r="G475" s="343"/>
      <c r="H475" s="343"/>
      <c r="I475" s="343"/>
      <c r="J475" s="46"/>
      <c r="K475" s="42">
        <f t="shared" si="136"/>
        <v>0</v>
      </c>
      <c r="L475" s="43">
        <f t="shared" si="137"/>
        <v>0</v>
      </c>
      <c r="M475" s="43"/>
      <c r="N475" s="299"/>
      <c r="O475" s="7"/>
      <c r="P475" s="495"/>
      <c r="Q475" s="464"/>
      <c r="R475" s="7"/>
      <c r="S475" s="7"/>
      <c r="T475" s="7"/>
      <c r="U475" s="7"/>
      <c r="V475" s="7"/>
      <c r="W475" s="7"/>
    </row>
    <row r="476" spans="1:23" ht="14.4" customHeight="1" x14ac:dyDescent="0.3">
      <c r="A476" s="139"/>
      <c r="B476" s="268"/>
      <c r="C476" s="53">
        <v>50</v>
      </c>
      <c r="D476" s="464">
        <v>423</v>
      </c>
      <c r="E476" s="343"/>
      <c r="F476" s="343"/>
      <c r="G476" s="343"/>
      <c r="H476" s="343"/>
      <c r="I476" s="343"/>
      <c r="J476" s="46"/>
      <c r="K476" s="42">
        <f t="shared" si="136"/>
        <v>0</v>
      </c>
      <c r="L476" s="43">
        <f t="shared" si="137"/>
        <v>0</v>
      </c>
      <c r="M476" s="43"/>
      <c r="N476" s="299"/>
      <c r="O476" s="7"/>
      <c r="P476" s="495"/>
      <c r="Q476" s="464"/>
      <c r="R476" s="7"/>
      <c r="S476" s="7"/>
      <c r="T476" s="7"/>
      <c r="U476" s="7"/>
      <c r="V476" s="7"/>
      <c r="W476" s="7"/>
    </row>
    <row r="477" spans="1:23" ht="14.4" customHeight="1" x14ac:dyDescent="0.3">
      <c r="A477" s="139"/>
      <c r="B477" s="268"/>
      <c r="C477" s="53">
        <v>52</v>
      </c>
      <c r="D477" s="464">
        <v>450</v>
      </c>
      <c r="E477" s="343"/>
      <c r="F477" s="343"/>
      <c r="G477" s="343"/>
      <c r="H477" s="343"/>
      <c r="I477" s="343"/>
      <c r="J477" s="46"/>
      <c r="K477" s="42">
        <f t="shared" si="136"/>
        <v>0</v>
      </c>
      <c r="L477" s="43">
        <f t="shared" si="137"/>
        <v>0</v>
      </c>
      <c r="M477" s="43"/>
      <c r="N477" s="299"/>
      <c r="O477" s="7"/>
      <c r="P477" s="495"/>
      <c r="Q477" s="464"/>
      <c r="R477" s="7"/>
      <c r="S477" s="7"/>
      <c r="T477" s="7"/>
      <c r="U477" s="7"/>
      <c r="V477" s="7"/>
      <c r="W477" s="7"/>
    </row>
    <row r="478" spans="1:23" ht="14.4" customHeight="1" thickBot="1" x14ac:dyDescent="0.35">
      <c r="A478" s="232" t="s">
        <v>432</v>
      </c>
      <c r="B478" s="268"/>
      <c r="C478" s="53">
        <v>54</v>
      </c>
      <c r="D478" s="464">
        <v>450</v>
      </c>
      <c r="E478" s="326"/>
      <c r="F478" s="326"/>
      <c r="G478" s="326"/>
      <c r="H478" s="46"/>
      <c r="I478" s="46"/>
      <c r="J478" s="46"/>
      <c r="K478" s="42">
        <f t="shared" si="136"/>
        <v>0</v>
      </c>
      <c r="L478" s="43">
        <f t="shared" si="137"/>
        <v>0</v>
      </c>
      <c r="M478" s="43"/>
      <c r="N478" s="299"/>
      <c r="O478" s="7"/>
      <c r="P478" s="495"/>
      <c r="Q478" s="464"/>
      <c r="R478" s="7"/>
      <c r="S478" s="7"/>
      <c r="T478" s="7"/>
      <c r="U478" s="7"/>
      <c r="V478" s="7"/>
      <c r="W478" s="7"/>
    </row>
    <row r="479" spans="1:23" ht="14.4" customHeight="1" x14ac:dyDescent="0.3">
      <c r="A479" s="137" t="s">
        <v>508</v>
      </c>
      <c r="B479" s="138" t="s">
        <v>32</v>
      </c>
      <c r="C479" s="27"/>
      <c r="D479" s="500">
        <v>0</v>
      </c>
      <c r="E479" s="385" t="s">
        <v>15</v>
      </c>
      <c r="F479" s="52" t="s">
        <v>36</v>
      </c>
      <c r="G479" s="52" t="s">
        <v>503</v>
      </c>
      <c r="H479" s="52" t="s">
        <v>114</v>
      </c>
      <c r="I479" s="52" t="s">
        <v>16</v>
      </c>
      <c r="J479" s="52" t="s">
        <v>112</v>
      </c>
      <c r="K479" s="35">
        <f>K480+K481+K482+K483+K484+K485+K533+K696</f>
        <v>0</v>
      </c>
      <c r="L479" s="37"/>
      <c r="M479" s="37"/>
      <c r="N479" s="299"/>
      <c r="O479" s="7"/>
      <c r="P479" s="495"/>
      <c r="Q479" s="464"/>
      <c r="R479" s="7"/>
      <c r="S479" s="7"/>
      <c r="T479" s="7"/>
      <c r="U479" s="7"/>
      <c r="V479" s="7"/>
      <c r="W479" s="7"/>
    </row>
    <row r="480" spans="1:23" ht="14.4" customHeight="1" x14ac:dyDescent="0.3">
      <c r="A480" s="139"/>
      <c r="B480" s="140"/>
      <c r="C480" s="53">
        <v>44</v>
      </c>
      <c r="D480" s="464">
        <v>231</v>
      </c>
      <c r="E480" s="343"/>
      <c r="F480" s="343"/>
      <c r="G480" s="343"/>
      <c r="H480" s="343"/>
      <c r="I480" s="343"/>
      <c r="J480" s="343"/>
      <c r="K480" s="42">
        <f t="shared" ref="K480:K482" si="138">J480+I480+H480+G480+F480+E480</f>
        <v>0</v>
      </c>
      <c r="L480" s="43">
        <f t="shared" ref="L480:L482" si="139">K480*D480</f>
        <v>0</v>
      </c>
      <c r="M480" s="43"/>
      <c r="N480" s="299"/>
      <c r="O480" s="7"/>
      <c r="P480" s="495"/>
      <c r="Q480" s="464"/>
      <c r="R480" s="7"/>
      <c r="S480" s="7"/>
      <c r="T480" s="7"/>
      <c r="U480" s="7"/>
      <c r="V480" s="7"/>
      <c r="W480" s="7"/>
    </row>
    <row r="481" spans="1:23" ht="14.4" customHeight="1" x14ac:dyDescent="0.3">
      <c r="A481" s="139"/>
      <c r="B481" s="140"/>
      <c r="C481" s="53">
        <v>46</v>
      </c>
      <c r="D481" s="464">
        <v>231</v>
      </c>
      <c r="E481" s="343"/>
      <c r="F481" s="343"/>
      <c r="G481" s="343"/>
      <c r="H481" s="343"/>
      <c r="I481" s="343"/>
      <c r="J481" s="343"/>
      <c r="K481" s="42">
        <f t="shared" si="138"/>
        <v>0</v>
      </c>
      <c r="L481" s="43">
        <f t="shared" si="139"/>
        <v>0</v>
      </c>
      <c r="M481" s="43"/>
      <c r="N481" s="299"/>
      <c r="O481" s="7"/>
      <c r="P481" s="495"/>
      <c r="Q481" s="464"/>
      <c r="R481" s="7"/>
      <c r="S481" s="7"/>
      <c r="T481" s="7"/>
      <c r="U481" s="7"/>
      <c r="V481" s="7"/>
      <c r="W481" s="7"/>
    </row>
    <row r="482" spans="1:23" ht="14.4" customHeight="1" x14ac:dyDescent="0.3">
      <c r="A482" s="139"/>
      <c r="B482" s="140"/>
      <c r="C482" s="53">
        <v>48</v>
      </c>
      <c r="D482" s="464">
        <v>258</v>
      </c>
      <c r="E482" s="343"/>
      <c r="F482" s="343"/>
      <c r="G482" s="343"/>
      <c r="H482" s="343"/>
      <c r="I482" s="343"/>
      <c r="J482" s="343"/>
      <c r="K482" s="42">
        <f t="shared" si="138"/>
        <v>0</v>
      </c>
      <c r="L482" s="43">
        <f t="shared" si="139"/>
        <v>0</v>
      </c>
      <c r="M482" s="43"/>
      <c r="N482" s="299"/>
      <c r="O482" s="7"/>
      <c r="P482" s="495"/>
      <c r="Q482" s="464"/>
      <c r="R482" s="7"/>
      <c r="S482" s="7"/>
      <c r="T482" s="7"/>
      <c r="U482" s="7"/>
      <c r="V482" s="7"/>
      <c r="W482" s="7"/>
    </row>
    <row r="483" spans="1:23" ht="14.4" customHeight="1" x14ac:dyDescent="0.3">
      <c r="A483" s="139"/>
      <c r="B483" s="140"/>
      <c r="C483" s="53">
        <v>50</v>
      </c>
      <c r="D483" s="464">
        <v>258</v>
      </c>
      <c r="E483" s="343"/>
      <c r="F483" s="343"/>
      <c r="G483" s="343"/>
      <c r="H483" s="343"/>
      <c r="I483" s="343"/>
      <c r="J483" s="343"/>
      <c r="K483" s="42">
        <f>J483+I483+H483+G483+F483+E483</f>
        <v>0</v>
      </c>
      <c r="L483" s="43">
        <f>K483*D483</f>
        <v>0</v>
      </c>
      <c r="M483" s="43"/>
      <c r="N483" s="299"/>
      <c r="O483" s="7"/>
      <c r="P483" s="495"/>
      <c r="Q483" s="464"/>
      <c r="R483" s="7"/>
      <c r="S483" s="7"/>
      <c r="T483" s="7"/>
      <c r="U483" s="7"/>
      <c r="V483" s="7"/>
      <c r="W483" s="7"/>
    </row>
    <row r="484" spans="1:23" ht="14.4" customHeight="1" x14ac:dyDescent="0.3">
      <c r="A484" s="139"/>
      <c r="B484" s="140"/>
      <c r="C484" s="53">
        <v>52</v>
      </c>
      <c r="D484" s="464">
        <v>291</v>
      </c>
      <c r="E484" s="343"/>
      <c r="F484" s="343"/>
      <c r="G484" s="343"/>
      <c r="H484" s="343"/>
      <c r="I484" s="343"/>
      <c r="J484" s="343"/>
      <c r="K484" s="42">
        <f>J484+I484+H484+G484+F484+E484</f>
        <v>0</v>
      </c>
      <c r="L484" s="43">
        <f>K484*D484</f>
        <v>0</v>
      </c>
      <c r="M484" s="43"/>
      <c r="N484" s="299"/>
      <c r="O484" s="7"/>
      <c r="P484" s="495"/>
      <c r="Q484" s="464"/>
      <c r="R484" s="7"/>
      <c r="S484" s="7"/>
      <c r="T484" s="7"/>
      <c r="U484" s="7"/>
      <c r="V484" s="7"/>
      <c r="W484" s="7"/>
    </row>
    <row r="485" spans="1:23" ht="14.4" customHeight="1" thickBot="1" x14ac:dyDescent="0.35">
      <c r="A485" s="142"/>
      <c r="B485" s="208"/>
      <c r="C485" s="136">
        <v>54</v>
      </c>
      <c r="D485" s="501">
        <v>291</v>
      </c>
      <c r="E485" s="347"/>
      <c r="F485" s="347"/>
      <c r="G485" s="347"/>
      <c r="H485" s="347"/>
      <c r="I485" s="347"/>
      <c r="J485" s="347"/>
      <c r="K485" s="110">
        <f>J485+I485+H485+G485+F485+E485</f>
        <v>0</v>
      </c>
      <c r="L485" s="111">
        <f>K485*D485</f>
        <v>0</v>
      </c>
      <c r="M485" s="111"/>
      <c r="N485" s="299"/>
      <c r="O485" s="7"/>
      <c r="P485" s="495"/>
      <c r="Q485" s="464"/>
      <c r="R485" s="7"/>
      <c r="S485" s="7"/>
      <c r="T485" s="7"/>
      <c r="U485" s="7"/>
      <c r="V485" s="7"/>
      <c r="W485" s="7"/>
    </row>
    <row r="486" spans="1:23" ht="14.4" customHeight="1" x14ac:dyDescent="0.3">
      <c r="A486" s="137" t="s">
        <v>513</v>
      </c>
      <c r="B486" s="138" t="s">
        <v>96</v>
      </c>
      <c r="C486" s="27"/>
      <c r="D486" s="500">
        <v>0</v>
      </c>
      <c r="E486" s="385" t="s">
        <v>15</v>
      </c>
      <c r="F486" s="52" t="s">
        <v>16</v>
      </c>
      <c r="G486" s="52" t="s">
        <v>112</v>
      </c>
      <c r="H486" s="52" t="s">
        <v>514</v>
      </c>
      <c r="I486" s="52" t="s">
        <v>134</v>
      </c>
      <c r="J486" s="52" t="s">
        <v>515</v>
      </c>
      <c r="K486" s="35">
        <f>K487+K488+K489+K490+K491+K492+K547+K703</f>
        <v>0</v>
      </c>
      <c r="L486" s="37"/>
      <c r="M486" s="37"/>
      <c r="N486" s="299"/>
      <c r="O486" s="7"/>
      <c r="P486" s="495"/>
      <c r="Q486" s="464"/>
      <c r="R486" s="7"/>
      <c r="S486" s="7"/>
      <c r="T486" s="7"/>
      <c r="U486" s="7"/>
      <c r="V486" s="7"/>
      <c r="W486" s="7"/>
    </row>
    <row r="487" spans="1:23" ht="14.4" customHeight="1" x14ac:dyDescent="0.3">
      <c r="A487" s="139"/>
      <c r="B487" s="140"/>
      <c r="C487" s="53">
        <v>44</v>
      </c>
      <c r="D487" s="464">
        <v>212</v>
      </c>
      <c r="E487" s="343"/>
      <c r="F487" s="343"/>
      <c r="G487" s="343"/>
      <c r="H487" s="343"/>
      <c r="I487" s="343"/>
      <c r="J487" s="343"/>
      <c r="K487" s="42">
        <f t="shared" ref="K487:K489" si="140">J487+I487+H487+G487+F487+E487</f>
        <v>0</v>
      </c>
      <c r="L487" s="43">
        <f t="shared" ref="L487:L489" si="141">K487*D487</f>
        <v>0</v>
      </c>
      <c r="M487" s="43"/>
      <c r="N487" s="299"/>
      <c r="O487" s="7"/>
      <c r="P487" s="495"/>
      <c r="Q487" s="464"/>
      <c r="R487" s="7"/>
      <c r="S487" s="7"/>
      <c r="T487" s="7"/>
      <c r="U487" s="7"/>
      <c r="V487" s="7"/>
      <c r="W487" s="7"/>
    </row>
    <row r="488" spans="1:23" ht="14.4" customHeight="1" x14ac:dyDescent="0.3">
      <c r="A488" s="139"/>
      <c r="B488" s="140"/>
      <c r="C488" s="53">
        <v>46</v>
      </c>
      <c r="D488" s="464">
        <v>212</v>
      </c>
      <c r="E488" s="343"/>
      <c r="F488" s="343"/>
      <c r="G488" s="343"/>
      <c r="H488" s="343"/>
      <c r="I488" s="343"/>
      <c r="J488" s="343"/>
      <c r="K488" s="42">
        <f t="shared" si="140"/>
        <v>0</v>
      </c>
      <c r="L488" s="43">
        <f t="shared" si="141"/>
        <v>0</v>
      </c>
      <c r="M488" s="43"/>
      <c r="N488" s="299"/>
      <c r="O488" s="7"/>
      <c r="P488" s="495"/>
      <c r="Q488" s="464"/>
      <c r="R488" s="7"/>
      <c r="S488" s="7"/>
      <c r="T488" s="7"/>
      <c r="U488" s="7"/>
      <c r="V488" s="7"/>
      <c r="W488" s="7"/>
    </row>
    <row r="489" spans="1:23" ht="14.4" customHeight="1" x14ac:dyDescent="0.3">
      <c r="A489" s="139"/>
      <c r="B489" s="140"/>
      <c r="C489" s="53">
        <v>48</v>
      </c>
      <c r="D489" s="464">
        <v>212</v>
      </c>
      <c r="E489" s="343"/>
      <c r="F489" s="343"/>
      <c r="G489" s="343"/>
      <c r="H489" s="343"/>
      <c r="I489" s="343"/>
      <c r="J489" s="343"/>
      <c r="K489" s="42">
        <f t="shared" si="140"/>
        <v>0</v>
      </c>
      <c r="L489" s="43">
        <f t="shared" si="141"/>
        <v>0</v>
      </c>
      <c r="M489" s="43"/>
      <c r="N489" s="299"/>
      <c r="O489" s="7"/>
      <c r="P489" s="495"/>
      <c r="Q489" s="464"/>
      <c r="R489" s="7"/>
      <c r="S489" s="7"/>
      <c r="T489" s="7"/>
      <c r="U489" s="7"/>
      <c r="V489" s="7"/>
      <c r="W489" s="7"/>
    </row>
    <row r="490" spans="1:23" ht="14.4" customHeight="1" x14ac:dyDescent="0.3">
      <c r="A490" s="139"/>
      <c r="B490" s="140"/>
      <c r="C490" s="53">
        <v>50</v>
      </c>
      <c r="D490" s="464">
        <v>212</v>
      </c>
      <c r="E490" s="343"/>
      <c r="F490" s="343"/>
      <c r="G490" s="343"/>
      <c r="H490" s="343"/>
      <c r="I490" s="343"/>
      <c r="J490" s="343"/>
      <c r="K490" s="42">
        <f>J490+I490+H490+G490+F490+E490</f>
        <v>0</v>
      </c>
      <c r="L490" s="43">
        <f>K490*D490</f>
        <v>0</v>
      </c>
      <c r="M490" s="43"/>
      <c r="N490" s="299"/>
      <c r="O490" s="7"/>
      <c r="P490" s="495"/>
      <c r="Q490" s="464"/>
      <c r="R490" s="7"/>
      <c r="S490" s="7"/>
      <c r="T490" s="7"/>
      <c r="U490" s="7"/>
      <c r="V490" s="7"/>
      <c r="W490" s="7"/>
    </row>
    <row r="491" spans="1:23" ht="14.4" customHeight="1" x14ac:dyDescent="0.3">
      <c r="A491" s="139"/>
      <c r="B491" s="140"/>
      <c r="C491" s="53">
        <v>52</v>
      </c>
      <c r="D491" s="464">
        <v>231</v>
      </c>
      <c r="E491" s="343"/>
      <c r="F491" s="343"/>
      <c r="G491" s="343"/>
      <c r="H491" s="343"/>
      <c r="I491" s="343"/>
      <c r="J491" s="343"/>
      <c r="K491" s="42">
        <f>J491+I491+H491+G491+F491+E491</f>
        <v>0</v>
      </c>
      <c r="L491" s="43">
        <f>K491*D491</f>
        <v>0</v>
      </c>
      <c r="M491" s="43"/>
      <c r="N491" s="299"/>
      <c r="O491" s="7"/>
      <c r="P491" s="495"/>
      <c r="Q491" s="464"/>
      <c r="R491" s="7"/>
      <c r="S491" s="7"/>
      <c r="T491" s="7"/>
      <c r="U491" s="7"/>
      <c r="V491" s="7"/>
      <c r="W491" s="7"/>
    </row>
    <row r="492" spans="1:23" ht="14.4" customHeight="1" thickBot="1" x14ac:dyDescent="0.35">
      <c r="A492" s="142"/>
      <c r="B492" s="208"/>
      <c r="C492" s="136">
        <v>54</v>
      </c>
      <c r="D492" s="501">
        <v>231</v>
      </c>
      <c r="E492" s="347"/>
      <c r="F492" s="347"/>
      <c r="G492" s="347"/>
      <c r="H492" s="347"/>
      <c r="I492" s="347"/>
      <c r="J492" s="347"/>
      <c r="K492" s="110">
        <f>J492+I492+H492+G492+F492+E492</f>
        <v>0</v>
      </c>
      <c r="L492" s="111">
        <f>K492*D492</f>
        <v>0</v>
      </c>
      <c r="M492" s="111"/>
      <c r="N492" s="299"/>
      <c r="O492" s="7"/>
      <c r="P492" s="495"/>
      <c r="Q492" s="464"/>
      <c r="R492" s="7"/>
      <c r="S492" s="7"/>
      <c r="T492" s="7"/>
      <c r="U492" s="7"/>
      <c r="V492" s="7"/>
      <c r="W492" s="7"/>
    </row>
    <row r="493" spans="1:23" ht="14.4" customHeight="1" x14ac:dyDescent="0.3">
      <c r="A493" s="137" t="s">
        <v>609</v>
      </c>
      <c r="B493" s="138" t="s">
        <v>39</v>
      </c>
      <c r="C493" s="27"/>
      <c r="D493" s="500">
        <v>0</v>
      </c>
      <c r="E493" s="385" t="s">
        <v>15</v>
      </c>
      <c r="F493" s="52" t="s">
        <v>16</v>
      </c>
      <c r="G493" s="52" t="s">
        <v>241</v>
      </c>
      <c r="H493" s="52" t="s">
        <v>514</v>
      </c>
      <c r="I493" s="52" t="s">
        <v>134</v>
      </c>
      <c r="J493" s="52" t="s">
        <v>430</v>
      </c>
      <c r="K493" s="35">
        <f>K494+K495+K496+K497+K498+K499+K562+K710</f>
        <v>0</v>
      </c>
      <c r="L493" s="37"/>
      <c r="M493" s="37"/>
      <c r="N493" s="299"/>
      <c r="O493" s="7"/>
      <c r="P493" s="495"/>
      <c r="Q493" s="464"/>
      <c r="R493" s="7"/>
      <c r="S493" s="7"/>
      <c r="T493" s="7"/>
      <c r="U493" s="7"/>
      <c r="V493" s="7"/>
      <c r="W493" s="7"/>
    </row>
    <row r="494" spans="1:23" ht="14.4" customHeight="1" x14ac:dyDescent="0.3">
      <c r="A494" s="139"/>
      <c r="B494" s="140"/>
      <c r="C494" s="53">
        <v>44</v>
      </c>
      <c r="D494" s="464">
        <v>247</v>
      </c>
      <c r="E494" s="343"/>
      <c r="F494" s="343"/>
      <c r="G494" s="343"/>
      <c r="H494" s="343"/>
      <c r="I494" s="343"/>
      <c r="J494" s="343"/>
      <c r="K494" s="42">
        <f t="shared" ref="K494:K496" si="142">J494+I494+H494+G494+F494+E494</f>
        <v>0</v>
      </c>
      <c r="L494" s="43">
        <f t="shared" ref="L494:L496" si="143">K494*D494</f>
        <v>0</v>
      </c>
      <c r="M494" s="43"/>
      <c r="N494" s="299"/>
      <c r="O494" s="7"/>
      <c r="P494" s="495"/>
      <c r="Q494" s="464"/>
      <c r="R494" s="7"/>
      <c r="S494" s="7"/>
      <c r="T494" s="7"/>
      <c r="U494" s="7"/>
      <c r="V494" s="7"/>
      <c r="W494" s="7"/>
    </row>
    <row r="495" spans="1:23" ht="14.4" customHeight="1" x14ac:dyDescent="0.3">
      <c r="A495" s="139"/>
      <c r="B495" s="140"/>
      <c r="C495" s="53">
        <v>46</v>
      </c>
      <c r="D495" s="464">
        <v>247</v>
      </c>
      <c r="E495" s="343"/>
      <c r="F495" s="343"/>
      <c r="G495" s="343"/>
      <c r="H495" s="343"/>
      <c r="I495" s="343"/>
      <c r="J495" s="343"/>
      <c r="K495" s="42">
        <f t="shared" si="142"/>
        <v>0</v>
      </c>
      <c r="L495" s="43">
        <f t="shared" si="143"/>
        <v>0</v>
      </c>
      <c r="M495" s="43"/>
      <c r="N495" s="299"/>
      <c r="O495" s="7"/>
      <c r="P495" s="495"/>
      <c r="Q495" s="464"/>
      <c r="R495" s="7"/>
      <c r="S495" s="7"/>
      <c r="T495" s="7"/>
      <c r="U495" s="7"/>
      <c r="V495" s="7"/>
      <c r="W495" s="7"/>
    </row>
    <row r="496" spans="1:23" ht="14.4" customHeight="1" x14ac:dyDescent="0.3">
      <c r="A496" s="139"/>
      <c r="B496" s="140"/>
      <c r="C496" s="53">
        <v>48</v>
      </c>
      <c r="D496" s="464">
        <v>247</v>
      </c>
      <c r="E496" s="343"/>
      <c r="F496" s="343"/>
      <c r="G496" s="343"/>
      <c r="H496" s="343"/>
      <c r="I496" s="343"/>
      <c r="J496" s="343"/>
      <c r="K496" s="42">
        <f t="shared" si="142"/>
        <v>0</v>
      </c>
      <c r="L496" s="43">
        <f t="shared" si="143"/>
        <v>0</v>
      </c>
      <c r="M496" s="43"/>
      <c r="N496" s="299"/>
      <c r="O496" s="7"/>
      <c r="P496" s="495"/>
      <c r="Q496" s="464"/>
      <c r="R496" s="7"/>
      <c r="S496" s="7"/>
      <c r="T496" s="7"/>
      <c r="U496" s="7"/>
      <c r="V496" s="7"/>
      <c r="W496" s="7"/>
    </row>
    <row r="497" spans="1:23" ht="14.4" customHeight="1" x14ac:dyDescent="0.3">
      <c r="A497" s="139"/>
      <c r="B497" s="140"/>
      <c r="C497" s="53">
        <v>50</v>
      </c>
      <c r="D497" s="464">
        <v>247</v>
      </c>
      <c r="E497" s="343"/>
      <c r="F497" s="343"/>
      <c r="G497" s="343"/>
      <c r="H497" s="343"/>
      <c r="I497" s="343"/>
      <c r="J497" s="343"/>
      <c r="K497" s="42">
        <f>J497+I497+H497+G497+F497+E497</f>
        <v>0</v>
      </c>
      <c r="L497" s="43">
        <f>K497*D497</f>
        <v>0</v>
      </c>
      <c r="M497" s="43"/>
      <c r="N497" s="299"/>
      <c r="O497" s="7"/>
      <c r="P497" s="495"/>
      <c r="Q497" s="464"/>
      <c r="R497" s="7"/>
      <c r="S497" s="7"/>
      <c r="T497" s="7"/>
      <c r="U497" s="7"/>
      <c r="V497" s="7"/>
      <c r="W497" s="7"/>
    </row>
    <row r="498" spans="1:23" ht="14.4" customHeight="1" x14ac:dyDescent="0.3">
      <c r="A498" s="139"/>
      <c r="B498" s="140"/>
      <c r="C498" s="53">
        <v>52</v>
      </c>
      <c r="D498" s="464">
        <v>270</v>
      </c>
      <c r="E498" s="343"/>
      <c r="F498" s="343"/>
      <c r="G498" s="343"/>
      <c r="H498" s="343"/>
      <c r="I498" s="343"/>
      <c r="J498" s="343"/>
      <c r="K498" s="42">
        <f>J498+I498+H498+G498+F498+E498</f>
        <v>0</v>
      </c>
      <c r="L498" s="43">
        <f>K498*D498</f>
        <v>0</v>
      </c>
      <c r="M498" s="43"/>
      <c r="N498" s="299"/>
      <c r="O498" s="7"/>
      <c r="P498" s="495"/>
      <c r="Q498" s="464"/>
      <c r="R498" s="7"/>
      <c r="S498" s="7"/>
      <c r="T498" s="7"/>
      <c r="U498" s="7"/>
      <c r="V498" s="7"/>
      <c r="W498" s="7"/>
    </row>
    <row r="499" spans="1:23" ht="14.4" customHeight="1" thickBot="1" x14ac:dyDescent="0.35">
      <c r="A499" s="142"/>
      <c r="B499" s="208"/>
      <c r="C499" s="136">
        <v>54</v>
      </c>
      <c r="D499" s="501">
        <v>270</v>
      </c>
      <c r="E499" s="347"/>
      <c r="F499" s="347"/>
      <c r="G499" s="347"/>
      <c r="H499" s="347"/>
      <c r="I499" s="347"/>
      <c r="J499" s="347"/>
      <c r="K499" s="110">
        <f>J499+I499+H499+G499+F499+E499</f>
        <v>0</v>
      </c>
      <c r="L499" s="111">
        <f>K499*D499</f>
        <v>0</v>
      </c>
      <c r="M499" s="111"/>
      <c r="N499" s="299"/>
      <c r="O499" s="7"/>
      <c r="P499" s="495"/>
      <c r="Q499" s="464"/>
      <c r="R499" s="7"/>
      <c r="S499" s="7"/>
      <c r="T499" s="7"/>
      <c r="U499" s="7"/>
      <c r="V499" s="7"/>
      <c r="W499" s="7"/>
    </row>
    <row r="500" spans="1:23" ht="14.4" customHeight="1" x14ac:dyDescent="0.3">
      <c r="A500" s="139" t="s">
        <v>512</v>
      </c>
      <c r="B500" s="212" t="s">
        <v>14</v>
      </c>
      <c r="C500" s="53"/>
      <c r="D500" s="464">
        <v>0</v>
      </c>
      <c r="E500" s="520" t="s">
        <v>15</v>
      </c>
      <c r="F500" s="149" t="s">
        <v>112</v>
      </c>
      <c r="G500" s="149" t="s">
        <v>65</v>
      </c>
      <c r="H500" s="149" t="s">
        <v>430</v>
      </c>
      <c r="I500" s="360"/>
      <c r="J500" s="521"/>
      <c r="K500" s="88">
        <f>K501+K502+K503+K504+K505+K506+K562+K710</f>
        <v>0</v>
      </c>
      <c r="L500" s="43"/>
      <c r="M500" s="43"/>
      <c r="N500" s="299"/>
      <c r="O500" s="7"/>
      <c r="P500" s="495"/>
      <c r="Q500" s="464"/>
      <c r="R500" s="7"/>
      <c r="S500" s="7"/>
      <c r="T500" s="7"/>
      <c r="U500" s="7"/>
      <c r="V500" s="7"/>
      <c r="W500" s="7"/>
    </row>
    <row r="501" spans="1:23" ht="14.4" customHeight="1" x14ac:dyDescent="0.3">
      <c r="A501" s="139"/>
      <c r="B501" s="140"/>
      <c r="C501" s="53">
        <v>44</v>
      </c>
      <c r="D501" s="464">
        <v>215</v>
      </c>
      <c r="E501" s="343"/>
      <c r="F501" s="343"/>
      <c r="G501" s="343"/>
      <c r="H501" s="343"/>
      <c r="I501" s="326"/>
      <c r="J501" s="326"/>
      <c r="K501" s="42">
        <f t="shared" ref="K501:K503" si="144">J501+I501+H501+G501+F501+E501</f>
        <v>0</v>
      </c>
      <c r="L501" s="43">
        <f t="shared" ref="L501:L503" si="145">K501*D501</f>
        <v>0</v>
      </c>
      <c r="M501" s="43"/>
      <c r="N501" s="299"/>
      <c r="O501" s="7"/>
      <c r="P501" s="495"/>
      <c r="Q501" s="464"/>
      <c r="R501" s="7"/>
      <c r="S501" s="7"/>
      <c r="T501" s="7"/>
      <c r="U501" s="7"/>
      <c r="V501" s="7"/>
      <c r="W501" s="7"/>
    </row>
    <row r="502" spans="1:23" ht="14.4" customHeight="1" x14ac:dyDescent="0.3">
      <c r="A502" s="139"/>
      <c r="B502" s="140"/>
      <c r="C502" s="53">
        <v>46</v>
      </c>
      <c r="D502" s="464">
        <v>215</v>
      </c>
      <c r="E502" s="343"/>
      <c r="F502" s="343"/>
      <c r="G502" s="343"/>
      <c r="H502" s="343"/>
      <c r="I502" s="326"/>
      <c r="J502" s="326"/>
      <c r="K502" s="42">
        <f t="shared" si="144"/>
        <v>0</v>
      </c>
      <c r="L502" s="43">
        <f t="shared" si="145"/>
        <v>0</v>
      </c>
      <c r="M502" s="43"/>
      <c r="N502" s="299"/>
      <c r="O502" s="7"/>
      <c r="P502" s="495"/>
      <c r="Q502" s="464"/>
      <c r="R502" s="7"/>
      <c r="S502" s="7"/>
      <c r="T502" s="7"/>
      <c r="U502" s="7"/>
      <c r="V502" s="7"/>
      <c r="W502" s="7"/>
    </row>
    <row r="503" spans="1:23" ht="14.4" customHeight="1" x14ac:dyDescent="0.3">
      <c r="A503" s="139"/>
      <c r="B503" s="140"/>
      <c r="C503" s="53">
        <v>48</v>
      </c>
      <c r="D503" s="464">
        <v>215</v>
      </c>
      <c r="E503" s="343"/>
      <c r="F503" s="343"/>
      <c r="G503" s="343"/>
      <c r="H503" s="343"/>
      <c r="I503" s="326"/>
      <c r="J503" s="326"/>
      <c r="K503" s="42">
        <f t="shared" si="144"/>
        <v>0</v>
      </c>
      <c r="L503" s="43">
        <f t="shared" si="145"/>
        <v>0</v>
      </c>
      <c r="M503" s="43"/>
      <c r="N503" s="299"/>
      <c r="O503" s="7"/>
      <c r="P503" s="495"/>
      <c r="Q503" s="464"/>
      <c r="R503" s="7"/>
      <c r="S503" s="7"/>
      <c r="T503" s="7"/>
      <c r="U503" s="7"/>
      <c r="V503" s="7"/>
      <c r="W503" s="7"/>
    </row>
    <row r="504" spans="1:23" ht="14.4" customHeight="1" x14ac:dyDescent="0.3">
      <c r="A504" s="139"/>
      <c r="B504" s="140"/>
      <c r="C504" s="53">
        <v>50</v>
      </c>
      <c r="D504" s="464">
        <v>215</v>
      </c>
      <c r="E504" s="343"/>
      <c r="F504" s="343"/>
      <c r="G504" s="343"/>
      <c r="H504" s="343"/>
      <c r="I504" s="326"/>
      <c r="J504" s="326"/>
      <c r="K504" s="42">
        <f>J504+I504+H504+G504+F504+E504</f>
        <v>0</v>
      </c>
      <c r="L504" s="43">
        <f>K504*D504</f>
        <v>0</v>
      </c>
      <c r="M504" s="43"/>
      <c r="N504" s="299"/>
      <c r="O504" s="7"/>
      <c r="P504" s="495"/>
      <c r="Q504" s="464"/>
      <c r="R504" s="7"/>
      <c r="S504" s="7"/>
      <c r="T504" s="7"/>
      <c r="U504" s="7"/>
      <c r="V504" s="7"/>
      <c r="W504" s="7"/>
    </row>
    <row r="505" spans="1:23" ht="14.4" customHeight="1" x14ac:dyDescent="0.3">
      <c r="A505" s="139"/>
      <c r="B505" s="140"/>
      <c r="C505" s="53">
        <v>52</v>
      </c>
      <c r="D505" s="464">
        <v>237</v>
      </c>
      <c r="E505" s="343"/>
      <c r="F505" s="343"/>
      <c r="G505" s="343"/>
      <c r="H505" s="343"/>
      <c r="I505" s="326"/>
      <c r="J505" s="326"/>
      <c r="K505" s="42">
        <f>J505+I505+H505+G505+F505+E505</f>
        <v>0</v>
      </c>
      <c r="L505" s="43">
        <f>K505*D505</f>
        <v>0</v>
      </c>
      <c r="M505" s="43"/>
      <c r="N505" s="299"/>
      <c r="O505" s="7"/>
      <c r="P505" s="495"/>
      <c r="Q505" s="464"/>
      <c r="R505" s="7"/>
      <c r="S505" s="7"/>
      <c r="T505" s="7"/>
      <c r="U505" s="7"/>
      <c r="V505" s="7"/>
      <c r="W505" s="7"/>
    </row>
    <row r="506" spans="1:23" ht="14.4" customHeight="1" x14ac:dyDescent="0.3">
      <c r="A506" s="139"/>
      <c r="B506" s="140"/>
      <c r="C506" s="53">
        <v>54</v>
      </c>
      <c r="D506" s="464">
        <v>237</v>
      </c>
      <c r="E506" s="343"/>
      <c r="F506" s="343"/>
      <c r="G506" s="343"/>
      <c r="H506" s="343"/>
      <c r="I506" s="326"/>
      <c r="J506" s="326"/>
      <c r="K506" s="42">
        <f>J506+I506+H506+G506+F506+E506</f>
        <v>0</v>
      </c>
      <c r="L506" s="43">
        <f>K506*D506</f>
        <v>0</v>
      </c>
      <c r="M506" s="43"/>
      <c r="N506" s="299"/>
      <c r="O506" s="7"/>
      <c r="P506" s="495"/>
      <c r="Q506" s="464"/>
      <c r="R506" s="7"/>
      <c r="S506" s="7"/>
      <c r="T506" s="7"/>
      <c r="U506" s="7"/>
      <c r="V506" s="7"/>
      <c r="W506" s="7"/>
    </row>
    <row r="507" spans="1:23" ht="14.4" customHeight="1" thickBot="1" x14ac:dyDescent="0.35">
      <c r="A507" s="139"/>
      <c r="B507" s="140"/>
      <c r="C507" s="53">
        <v>56</v>
      </c>
      <c r="D507" s="464">
        <v>237</v>
      </c>
      <c r="E507" s="343"/>
      <c r="F507" s="343"/>
      <c r="G507" s="343"/>
      <c r="H507" s="343"/>
      <c r="I507" s="326"/>
      <c r="J507" s="326"/>
      <c r="K507" s="42">
        <f>J507+I507+H507+G507+F507+E507</f>
        <v>0</v>
      </c>
      <c r="L507" s="43">
        <f>K507*D507</f>
        <v>0</v>
      </c>
      <c r="M507" s="43"/>
      <c r="N507" s="299"/>
      <c r="O507" s="7"/>
      <c r="P507" s="495"/>
      <c r="Q507" s="464"/>
      <c r="R507" s="7"/>
      <c r="S507" s="7"/>
      <c r="T507" s="7"/>
      <c r="U507" s="7"/>
      <c r="V507" s="7"/>
      <c r="W507" s="7"/>
    </row>
    <row r="508" spans="1:23" ht="14.4" customHeight="1" x14ac:dyDescent="0.3">
      <c r="A508" s="137" t="s">
        <v>613</v>
      </c>
      <c r="B508" s="138" t="s">
        <v>157</v>
      </c>
      <c r="C508" s="27"/>
      <c r="D508" s="500">
        <v>0</v>
      </c>
      <c r="E508" s="385" t="s">
        <v>15</v>
      </c>
      <c r="F508" s="52" t="s">
        <v>49</v>
      </c>
      <c r="G508" s="52" t="s">
        <v>614</v>
      </c>
      <c r="H508" s="52" t="s">
        <v>615</v>
      </c>
      <c r="I508" s="519"/>
      <c r="J508" s="549"/>
      <c r="K508" s="35">
        <f>K509+K510+K511+K512+K513+K514</f>
        <v>0</v>
      </c>
      <c r="L508" s="37"/>
      <c r="M508" s="37"/>
      <c r="N508" s="299"/>
      <c r="O508" s="7"/>
      <c r="P508" s="495"/>
      <c r="Q508" s="464"/>
      <c r="R508" s="7"/>
      <c r="S508" s="7"/>
      <c r="T508" s="7"/>
      <c r="U508" s="7"/>
      <c r="V508" s="7"/>
      <c r="W508" s="7"/>
    </row>
    <row r="509" spans="1:23" ht="14.4" customHeight="1" x14ac:dyDescent="0.3">
      <c r="A509" s="139"/>
      <c r="B509" s="140"/>
      <c r="C509" s="53">
        <v>44</v>
      </c>
      <c r="D509" s="464">
        <v>370</v>
      </c>
      <c r="E509" s="343"/>
      <c r="F509" s="343"/>
      <c r="G509" s="343"/>
      <c r="H509" s="343"/>
      <c r="I509" s="326"/>
      <c r="J509" s="326"/>
      <c r="K509" s="42">
        <f t="shared" ref="K509:K511" si="146">J509+I509+H509+G509+F509+E509</f>
        <v>0</v>
      </c>
      <c r="L509" s="43">
        <f t="shared" ref="L509:L511" si="147">K509*D509</f>
        <v>0</v>
      </c>
      <c r="M509" s="43"/>
      <c r="N509" s="299"/>
      <c r="O509" s="7"/>
      <c r="P509" s="495"/>
      <c r="Q509" s="464"/>
      <c r="R509" s="7"/>
      <c r="S509" s="7"/>
      <c r="T509" s="7"/>
      <c r="U509" s="7"/>
      <c r="V509" s="7"/>
      <c r="W509" s="7"/>
    </row>
    <row r="510" spans="1:23" ht="14.4" customHeight="1" x14ac:dyDescent="0.3">
      <c r="A510" s="139"/>
      <c r="B510" s="140"/>
      <c r="C510" s="53">
        <v>46</v>
      </c>
      <c r="D510" s="464">
        <v>370</v>
      </c>
      <c r="E510" s="343"/>
      <c r="F510" s="343"/>
      <c r="G510" s="343"/>
      <c r="H510" s="343"/>
      <c r="I510" s="326"/>
      <c r="J510" s="326"/>
      <c r="K510" s="42">
        <f t="shared" si="146"/>
        <v>0</v>
      </c>
      <c r="L510" s="43">
        <f t="shared" si="147"/>
        <v>0</v>
      </c>
      <c r="M510" s="43"/>
      <c r="N510" s="299"/>
      <c r="O510" s="7"/>
      <c r="P510" s="495"/>
      <c r="Q510" s="464"/>
      <c r="R510" s="7"/>
      <c r="S510" s="7"/>
      <c r="T510" s="7"/>
      <c r="U510" s="7"/>
      <c r="V510" s="7"/>
      <c r="W510" s="7"/>
    </row>
    <row r="511" spans="1:23" ht="14.4" customHeight="1" x14ac:dyDescent="0.3">
      <c r="A511" s="139"/>
      <c r="B511" s="140"/>
      <c r="C511" s="53">
        <v>48</v>
      </c>
      <c r="D511" s="464">
        <v>420</v>
      </c>
      <c r="E511" s="343"/>
      <c r="F511" s="343"/>
      <c r="G511" s="343"/>
      <c r="H511" s="343"/>
      <c r="I511" s="326"/>
      <c r="J511" s="326"/>
      <c r="K511" s="42">
        <f t="shared" si="146"/>
        <v>0</v>
      </c>
      <c r="L511" s="43">
        <f t="shared" si="147"/>
        <v>0</v>
      </c>
      <c r="M511" s="43"/>
      <c r="N511" s="299"/>
      <c r="O511" s="7"/>
      <c r="P511" s="495"/>
      <c r="Q511" s="464"/>
      <c r="R511" s="7"/>
      <c r="S511" s="7"/>
      <c r="T511" s="7"/>
      <c r="U511" s="7"/>
      <c r="V511" s="7"/>
      <c r="W511" s="7"/>
    </row>
    <row r="512" spans="1:23" ht="14.4" customHeight="1" x14ac:dyDescent="0.3">
      <c r="A512" s="139"/>
      <c r="B512" s="140"/>
      <c r="C512" s="53">
        <v>50</v>
      </c>
      <c r="D512" s="464">
        <v>420</v>
      </c>
      <c r="E512" s="343"/>
      <c r="F512" s="343"/>
      <c r="G512" s="343"/>
      <c r="H512" s="343"/>
      <c r="I512" s="326"/>
      <c r="J512" s="326"/>
      <c r="K512" s="42">
        <f>J512+I512+H512+G512+F512+E512</f>
        <v>0</v>
      </c>
      <c r="L512" s="43">
        <f>K512*D512</f>
        <v>0</v>
      </c>
      <c r="M512" s="43"/>
      <c r="N512" s="299"/>
      <c r="O512" s="7"/>
      <c r="P512" s="495"/>
      <c r="Q512" s="464"/>
      <c r="R512" s="7"/>
      <c r="S512" s="7"/>
      <c r="T512" s="7"/>
      <c r="U512" s="7"/>
      <c r="V512" s="7"/>
      <c r="W512" s="7"/>
    </row>
    <row r="513" spans="1:23" ht="14.4" customHeight="1" x14ac:dyDescent="0.3">
      <c r="A513" s="139"/>
      <c r="B513" s="140"/>
      <c r="C513" s="53">
        <v>52</v>
      </c>
      <c r="D513" s="464">
        <v>470</v>
      </c>
      <c r="E513" s="343"/>
      <c r="F513" s="343"/>
      <c r="G513" s="343"/>
      <c r="H513" s="343"/>
      <c r="I513" s="326"/>
      <c r="J513" s="326"/>
      <c r="K513" s="42">
        <f>J513+I513+H513+G513+F513+E513</f>
        <v>0</v>
      </c>
      <c r="L513" s="43">
        <f>K513*D513</f>
        <v>0</v>
      </c>
      <c r="M513" s="43"/>
      <c r="N513" s="299"/>
      <c r="O513" s="7"/>
      <c r="P513" s="495"/>
      <c r="Q513" s="464"/>
      <c r="R513" s="7"/>
      <c r="S513" s="7"/>
      <c r="T513" s="7"/>
      <c r="U513" s="7"/>
      <c r="V513" s="7"/>
      <c r="W513" s="7"/>
    </row>
    <row r="514" spans="1:23" ht="14.4" customHeight="1" thickBot="1" x14ac:dyDescent="0.35">
      <c r="A514" s="142"/>
      <c r="B514" s="208"/>
      <c r="C514" s="136">
        <v>54</v>
      </c>
      <c r="D514" s="501">
        <v>470</v>
      </c>
      <c r="E514" s="347"/>
      <c r="F514" s="347"/>
      <c r="G514" s="347"/>
      <c r="H514" s="347"/>
      <c r="I514" s="334"/>
      <c r="J514" s="334"/>
      <c r="K514" s="110">
        <f>J514+I514+H514+G514+F514+E514</f>
        <v>0</v>
      </c>
      <c r="L514" s="111">
        <f>K514*D514</f>
        <v>0</v>
      </c>
      <c r="M514" s="111"/>
      <c r="N514" s="299"/>
      <c r="O514" s="7"/>
      <c r="P514" s="495"/>
      <c r="Q514" s="464"/>
      <c r="R514" s="7"/>
      <c r="S514" s="7"/>
      <c r="T514" s="7"/>
      <c r="U514" s="7"/>
      <c r="V514" s="7"/>
      <c r="W514" s="7"/>
    </row>
    <row r="515" spans="1:23" ht="14.4" customHeight="1" x14ac:dyDescent="0.3">
      <c r="A515" s="137" t="s">
        <v>616</v>
      </c>
      <c r="B515" s="138" t="s">
        <v>157</v>
      </c>
      <c r="C515" s="27"/>
      <c r="D515" s="500">
        <v>0</v>
      </c>
      <c r="E515" s="385" t="s">
        <v>15</v>
      </c>
      <c r="F515" s="52" t="s">
        <v>49</v>
      </c>
      <c r="G515" s="52" t="s">
        <v>614</v>
      </c>
      <c r="H515" s="52" t="s">
        <v>615</v>
      </c>
      <c r="I515" s="519"/>
      <c r="J515" s="549"/>
      <c r="K515" s="35">
        <f>K516+K517+K518+K519+K520+K521</f>
        <v>0</v>
      </c>
      <c r="L515" s="37"/>
      <c r="M515" s="37"/>
      <c r="N515" s="299"/>
      <c r="O515" s="7"/>
      <c r="P515" s="495"/>
      <c r="Q515" s="464"/>
      <c r="R515" s="7"/>
      <c r="S515" s="7"/>
      <c r="T515" s="7"/>
      <c r="U515" s="7"/>
      <c r="V515" s="7"/>
      <c r="W515" s="7"/>
    </row>
    <row r="516" spans="1:23" ht="14.4" customHeight="1" x14ac:dyDescent="0.3">
      <c r="A516" s="139"/>
      <c r="B516" s="140"/>
      <c r="C516" s="53">
        <v>44</v>
      </c>
      <c r="D516" s="464">
        <v>450</v>
      </c>
      <c r="E516" s="343"/>
      <c r="F516" s="343"/>
      <c r="G516" s="343"/>
      <c r="H516" s="343"/>
      <c r="I516" s="326"/>
      <c r="J516" s="326"/>
      <c r="K516" s="42">
        <f t="shared" ref="K516:K518" si="148">J516+I516+H516+G516+F516+E516</f>
        <v>0</v>
      </c>
      <c r="L516" s="43">
        <f t="shared" ref="L516:L518" si="149">K516*D516</f>
        <v>0</v>
      </c>
      <c r="M516" s="43"/>
      <c r="N516" s="299"/>
      <c r="O516" s="7"/>
      <c r="P516" s="495"/>
      <c r="Q516" s="464"/>
      <c r="R516" s="7"/>
      <c r="S516" s="7"/>
      <c r="T516" s="7"/>
      <c r="U516" s="7"/>
      <c r="V516" s="7"/>
      <c r="W516" s="7"/>
    </row>
    <row r="517" spans="1:23" ht="14.4" customHeight="1" x14ac:dyDescent="0.3">
      <c r="A517" s="139"/>
      <c r="B517" s="140"/>
      <c r="C517" s="53">
        <v>46</v>
      </c>
      <c r="D517" s="464">
        <v>450</v>
      </c>
      <c r="E517" s="343"/>
      <c r="F517" s="343"/>
      <c r="G517" s="343"/>
      <c r="H517" s="343"/>
      <c r="I517" s="326"/>
      <c r="J517" s="326"/>
      <c r="K517" s="42">
        <f t="shared" si="148"/>
        <v>0</v>
      </c>
      <c r="L517" s="43">
        <f t="shared" si="149"/>
        <v>0</v>
      </c>
      <c r="M517" s="43"/>
      <c r="N517" s="299"/>
      <c r="O517" s="7"/>
      <c r="P517" s="495"/>
      <c r="Q517" s="464"/>
      <c r="R517" s="7"/>
      <c r="S517" s="7"/>
      <c r="T517" s="7"/>
      <c r="U517" s="7"/>
      <c r="V517" s="7"/>
      <c r="W517" s="7"/>
    </row>
    <row r="518" spans="1:23" ht="14.4" customHeight="1" x14ac:dyDescent="0.3">
      <c r="A518" s="139"/>
      <c r="B518" s="140"/>
      <c r="C518" s="53">
        <v>48</v>
      </c>
      <c r="D518" s="464">
        <v>510</v>
      </c>
      <c r="E518" s="343"/>
      <c r="F518" s="343"/>
      <c r="G518" s="343"/>
      <c r="H518" s="343"/>
      <c r="I518" s="326"/>
      <c r="J518" s="326"/>
      <c r="K518" s="42">
        <f t="shared" si="148"/>
        <v>0</v>
      </c>
      <c r="L518" s="43">
        <f t="shared" si="149"/>
        <v>0</v>
      </c>
      <c r="M518" s="43"/>
      <c r="N518" s="299"/>
      <c r="O518" s="7"/>
      <c r="P518" s="495"/>
      <c r="Q518" s="464"/>
      <c r="R518" s="7"/>
      <c r="S518" s="7"/>
      <c r="T518" s="7"/>
      <c r="U518" s="7"/>
      <c r="V518" s="7"/>
      <c r="W518" s="7"/>
    </row>
    <row r="519" spans="1:23" ht="14.4" customHeight="1" x14ac:dyDescent="0.3">
      <c r="A519" s="139"/>
      <c r="B519" s="140"/>
      <c r="C519" s="53">
        <v>50</v>
      </c>
      <c r="D519" s="464">
        <v>510</v>
      </c>
      <c r="E519" s="343"/>
      <c r="F519" s="343"/>
      <c r="G519" s="343"/>
      <c r="H519" s="343"/>
      <c r="I519" s="326"/>
      <c r="J519" s="326"/>
      <c r="K519" s="42">
        <f>J519+I519+H519+G519+F519+E519</f>
        <v>0</v>
      </c>
      <c r="L519" s="43">
        <f>K519*D519</f>
        <v>0</v>
      </c>
      <c r="M519" s="43"/>
      <c r="N519" s="299"/>
      <c r="O519" s="7"/>
      <c r="P519" s="495"/>
      <c r="Q519" s="464"/>
      <c r="R519" s="7"/>
      <c r="S519" s="7"/>
      <c r="T519" s="7"/>
      <c r="U519" s="7"/>
      <c r="V519" s="7"/>
      <c r="W519" s="7"/>
    </row>
    <row r="520" spans="1:23" ht="14.4" customHeight="1" x14ac:dyDescent="0.3">
      <c r="A520" s="139"/>
      <c r="B520" s="374"/>
      <c r="C520" s="326"/>
      <c r="D520" s="550"/>
      <c r="E520" s="326"/>
      <c r="F520" s="326"/>
      <c r="G520" s="326"/>
      <c r="H520" s="326"/>
      <c r="I520" s="326"/>
      <c r="J520" s="326"/>
      <c r="K520" s="42">
        <f>J520+I520+H520+G520+F520+E520</f>
        <v>0</v>
      </c>
      <c r="L520" s="43">
        <f>K520*D520</f>
        <v>0</v>
      </c>
      <c r="M520" s="43"/>
      <c r="N520" s="299"/>
      <c r="O520" s="7"/>
      <c r="P520" s="495"/>
      <c r="Q520" s="464"/>
      <c r="R520" s="7"/>
      <c r="S520" s="7"/>
      <c r="T520" s="7"/>
      <c r="U520" s="7"/>
      <c r="V520" s="7"/>
      <c r="W520" s="7"/>
    </row>
    <row r="521" spans="1:23" ht="14.4" customHeight="1" thickBot="1" x14ac:dyDescent="0.35">
      <c r="A521" s="142"/>
      <c r="B521" s="551"/>
      <c r="C521" s="334"/>
      <c r="D521" s="552"/>
      <c r="E521" s="334"/>
      <c r="F521" s="334"/>
      <c r="G521" s="334"/>
      <c r="H521" s="334"/>
      <c r="I521" s="334"/>
      <c r="J521" s="334"/>
      <c r="K521" s="110">
        <f>J521+I521+H521+G521+F521+E521</f>
        <v>0</v>
      </c>
      <c r="L521" s="111">
        <f>K521*D521</f>
        <v>0</v>
      </c>
      <c r="M521" s="111"/>
      <c r="N521" s="299"/>
      <c r="O521" s="7"/>
      <c r="P521" s="495"/>
      <c r="Q521" s="464"/>
      <c r="R521" s="7"/>
      <c r="S521" s="7"/>
      <c r="T521" s="7"/>
      <c r="U521" s="7"/>
      <c r="V521" s="7"/>
      <c r="W521" s="7"/>
    </row>
    <row r="522" spans="1:23" ht="14.4" customHeight="1" x14ac:dyDescent="0.3">
      <c r="A522" s="137" t="s">
        <v>617</v>
      </c>
      <c r="B522" s="138" t="s">
        <v>157</v>
      </c>
      <c r="C522" s="27"/>
      <c r="D522" s="500">
        <v>0</v>
      </c>
      <c r="E522" s="385" t="s">
        <v>15</v>
      </c>
      <c r="F522" s="52" t="s">
        <v>430</v>
      </c>
      <c r="G522" s="52" t="s">
        <v>284</v>
      </c>
      <c r="H522" s="52" t="s">
        <v>43</v>
      </c>
      <c r="I522" s="52" t="s">
        <v>66</v>
      </c>
      <c r="J522" s="549"/>
      <c r="K522" s="35">
        <f>K523+K524+K525+K526+K527+K528</f>
        <v>0</v>
      </c>
      <c r="L522" s="37"/>
      <c r="M522" s="37"/>
      <c r="N522" s="299"/>
      <c r="O522" s="7"/>
      <c r="P522" s="495"/>
      <c r="Q522" s="464"/>
      <c r="R522" s="7"/>
      <c r="S522" s="7"/>
      <c r="T522" s="7"/>
      <c r="U522" s="7"/>
      <c r="V522" s="7"/>
      <c r="W522" s="7"/>
    </row>
    <row r="523" spans="1:23" ht="14.4" customHeight="1" x14ac:dyDescent="0.3">
      <c r="A523" s="139"/>
      <c r="B523" s="140"/>
      <c r="C523" s="53">
        <v>44</v>
      </c>
      <c r="D523" s="464">
        <v>855</v>
      </c>
      <c r="E523" s="343"/>
      <c r="F523" s="343"/>
      <c r="G523" s="343"/>
      <c r="H523" s="343"/>
      <c r="I523" s="343"/>
      <c r="J523" s="326"/>
      <c r="K523" s="42">
        <f t="shared" ref="K523:K525" si="150">J523+I523+H523+G523+F523+E523</f>
        <v>0</v>
      </c>
      <c r="L523" s="43">
        <f t="shared" ref="L523:L525" si="151">K523*D523</f>
        <v>0</v>
      </c>
      <c r="M523" s="43"/>
      <c r="N523" s="299"/>
      <c r="O523" s="7"/>
      <c r="P523" s="495"/>
      <c r="Q523" s="464"/>
      <c r="R523" s="7"/>
      <c r="S523" s="7"/>
      <c r="T523" s="7"/>
      <c r="U523" s="7"/>
      <c r="V523" s="7"/>
      <c r="W523" s="7"/>
    </row>
    <row r="524" spans="1:23" ht="14.4" customHeight="1" x14ac:dyDescent="0.3">
      <c r="A524" s="139"/>
      <c r="B524" s="140"/>
      <c r="C524" s="53">
        <v>46</v>
      </c>
      <c r="D524" s="464">
        <v>855</v>
      </c>
      <c r="E524" s="343"/>
      <c r="F524" s="343"/>
      <c r="G524" s="343"/>
      <c r="H524" s="343"/>
      <c r="I524" s="343"/>
      <c r="J524" s="326"/>
      <c r="K524" s="42">
        <f t="shared" si="150"/>
        <v>0</v>
      </c>
      <c r="L524" s="43">
        <f t="shared" si="151"/>
        <v>0</v>
      </c>
      <c r="M524" s="43"/>
      <c r="N524" s="299"/>
      <c r="O524" s="7"/>
      <c r="P524" s="495"/>
      <c r="Q524" s="464"/>
      <c r="R524" s="7"/>
      <c r="S524" s="7"/>
      <c r="T524" s="7"/>
      <c r="U524" s="7"/>
      <c r="V524" s="7"/>
      <c r="W524" s="7"/>
    </row>
    <row r="525" spans="1:23" ht="14.4" customHeight="1" x14ac:dyDescent="0.3">
      <c r="A525" s="139"/>
      <c r="B525" s="140"/>
      <c r="C525" s="53">
        <v>48</v>
      </c>
      <c r="D525" s="464">
        <v>960</v>
      </c>
      <c r="E525" s="343"/>
      <c r="F525" s="343"/>
      <c r="G525" s="343"/>
      <c r="H525" s="343"/>
      <c r="I525" s="343"/>
      <c r="J525" s="326"/>
      <c r="K525" s="42">
        <f t="shared" si="150"/>
        <v>0</v>
      </c>
      <c r="L525" s="43">
        <f t="shared" si="151"/>
        <v>0</v>
      </c>
      <c r="M525" s="43"/>
      <c r="N525" s="299"/>
      <c r="O525" s="7"/>
      <c r="P525" s="495"/>
      <c r="Q525" s="464"/>
      <c r="R525" s="7"/>
      <c r="S525" s="7"/>
      <c r="T525" s="7"/>
      <c r="U525" s="7"/>
      <c r="V525" s="7"/>
      <c r="W525" s="7"/>
    </row>
    <row r="526" spans="1:23" ht="14.4" customHeight="1" x14ac:dyDescent="0.3">
      <c r="A526" s="139"/>
      <c r="B526" s="140"/>
      <c r="C526" s="53">
        <v>50</v>
      </c>
      <c r="D526" s="464">
        <v>960</v>
      </c>
      <c r="E526" s="343"/>
      <c r="F526" s="343"/>
      <c r="G526" s="343"/>
      <c r="H526" s="343"/>
      <c r="I526" s="343"/>
      <c r="J526" s="326"/>
      <c r="K526" s="42">
        <f>J526+I526+H526+G526+F526+E526</f>
        <v>0</v>
      </c>
      <c r="L526" s="43">
        <f>K526*D526</f>
        <v>0</v>
      </c>
      <c r="M526" s="43"/>
      <c r="N526" s="299"/>
      <c r="O526" s="7"/>
      <c r="P526" s="495"/>
      <c r="Q526" s="464"/>
      <c r="R526" s="7"/>
      <c r="S526" s="7"/>
      <c r="T526" s="7"/>
      <c r="U526" s="7"/>
      <c r="V526" s="7"/>
      <c r="W526" s="7"/>
    </row>
    <row r="527" spans="1:23" ht="14.4" customHeight="1" x14ac:dyDescent="0.3">
      <c r="A527" s="139"/>
      <c r="B527" s="374"/>
      <c r="C527" s="326"/>
      <c r="D527" s="550"/>
      <c r="E527" s="326"/>
      <c r="F527" s="326"/>
      <c r="G527" s="326"/>
      <c r="H527" s="326"/>
      <c r="I527" s="326"/>
      <c r="J527" s="326"/>
      <c r="K527" s="42">
        <f>J527+I527+H527+G527+F527+E527</f>
        <v>0</v>
      </c>
      <c r="L527" s="43">
        <f>K527*D527</f>
        <v>0</v>
      </c>
      <c r="M527" s="43"/>
      <c r="N527" s="299"/>
      <c r="O527" s="7"/>
      <c r="P527" s="495"/>
      <c r="Q527" s="464"/>
      <c r="R527" s="7"/>
      <c r="S527" s="7"/>
      <c r="T527" s="7"/>
      <c r="U527" s="7"/>
      <c r="V527" s="7"/>
      <c r="W527" s="7"/>
    </row>
    <row r="528" spans="1:23" ht="14.4" customHeight="1" thickBot="1" x14ac:dyDescent="0.35">
      <c r="A528" s="142"/>
      <c r="B528" s="551"/>
      <c r="C528" s="334"/>
      <c r="D528" s="552"/>
      <c r="E528" s="334"/>
      <c r="F528" s="334"/>
      <c r="G528" s="334"/>
      <c r="H528" s="334"/>
      <c r="I528" s="334"/>
      <c r="J528" s="334"/>
      <c r="K528" s="110">
        <f>J528+I528+H528+G528+F528+E528</f>
        <v>0</v>
      </c>
      <c r="L528" s="111">
        <f>K528*D528</f>
        <v>0</v>
      </c>
      <c r="M528" s="111"/>
      <c r="N528" s="299"/>
      <c r="O528" s="7"/>
      <c r="P528" s="495"/>
      <c r="Q528" s="464"/>
      <c r="R528" s="7"/>
      <c r="S528" s="7"/>
      <c r="T528" s="7"/>
      <c r="U528" s="7"/>
      <c r="V528" s="7"/>
      <c r="W528" s="7"/>
    </row>
    <row r="529" spans="1:23" ht="14.4" customHeight="1" x14ac:dyDescent="0.3">
      <c r="A529" s="137" t="s">
        <v>506</v>
      </c>
      <c r="B529" s="138" t="s">
        <v>96</v>
      </c>
      <c r="C529" s="27"/>
      <c r="D529" s="500">
        <v>0</v>
      </c>
      <c r="E529" s="272" t="s">
        <v>15</v>
      </c>
      <c r="F529" s="272" t="s">
        <v>70</v>
      </c>
      <c r="G529" s="272" t="s">
        <v>127</v>
      </c>
      <c r="H529" s="272" t="s">
        <v>406</v>
      </c>
      <c r="I529" s="272" t="s">
        <v>373</v>
      </c>
      <c r="J529" s="272" t="s">
        <v>72</v>
      </c>
      <c r="K529" s="35">
        <f>K530+K531+K532+K533+K534+K535+K749+K725</f>
        <v>0</v>
      </c>
      <c r="L529" s="37"/>
      <c r="M529" s="37"/>
      <c r="N529" s="299"/>
      <c r="O529" s="7"/>
      <c r="P529" s="495"/>
      <c r="Q529" s="464"/>
      <c r="R529" s="7"/>
      <c r="S529" s="7"/>
      <c r="T529" s="7"/>
      <c r="U529" s="7"/>
      <c r="V529" s="7"/>
      <c r="W529" s="7"/>
    </row>
    <row r="530" spans="1:23" ht="14.4" customHeight="1" x14ac:dyDescent="0.3">
      <c r="A530" s="139"/>
      <c r="B530" s="140" t="s">
        <v>38</v>
      </c>
      <c r="C530" s="53">
        <v>42</v>
      </c>
      <c r="D530" s="464">
        <v>170</v>
      </c>
      <c r="E530" s="343"/>
      <c r="F530" s="343"/>
      <c r="G530" s="343"/>
      <c r="H530" s="343"/>
      <c r="I530" s="343"/>
      <c r="J530" s="343"/>
      <c r="K530" s="42">
        <f t="shared" ref="K530:K535" si="152">J530+I530+H530+G530+F530+E530</f>
        <v>0</v>
      </c>
      <c r="L530" s="43">
        <f t="shared" ref="L530:L535" si="153">K530*D530</f>
        <v>0</v>
      </c>
      <c r="M530" s="43"/>
      <c r="N530" s="299"/>
      <c r="O530" s="7"/>
      <c r="P530" s="495"/>
      <c r="Q530" s="464"/>
      <c r="R530" s="7"/>
      <c r="S530" s="7"/>
      <c r="T530" s="7"/>
      <c r="U530" s="7"/>
      <c r="V530" s="7"/>
      <c r="W530" s="7"/>
    </row>
    <row r="531" spans="1:23" ht="14.4" customHeight="1" x14ac:dyDescent="0.3">
      <c r="A531" s="139"/>
      <c r="B531" s="140"/>
      <c r="C531" s="53">
        <v>44</v>
      </c>
      <c r="D531" s="464">
        <v>170</v>
      </c>
      <c r="E531" s="343"/>
      <c r="F531" s="343"/>
      <c r="G531" s="343"/>
      <c r="H531" s="343"/>
      <c r="I531" s="343"/>
      <c r="J531" s="343"/>
      <c r="K531" s="42">
        <f t="shared" si="152"/>
        <v>0</v>
      </c>
      <c r="L531" s="43">
        <f t="shared" si="153"/>
        <v>0</v>
      </c>
      <c r="M531" s="43"/>
      <c r="N531" s="299"/>
      <c r="O531" s="7"/>
      <c r="P531" s="495"/>
      <c r="Q531" s="464"/>
      <c r="R531" s="7"/>
      <c r="S531" s="7"/>
      <c r="T531" s="7"/>
      <c r="U531" s="7"/>
      <c r="V531" s="7"/>
      <c r="W531" s="7"/>
    </row>
    <row r="532" spans="1:23" ht="14.4" customHeight="1" x14ac:dyDescent="0.3">
      <c r="A532" s="139"/>
      <c r="B532" s="140"/>
      <c r="C532" s="53">
        <v>46</v>
      </c>
      <c r="D532" s="464">
        <v>170</v>
      </c>
      <c r="E532" s="343"/>
      <c r="F532" s="343"/>
      <c r="G532" s="343"/>
      <c r="H532" s="343"/>
      <c r="I532" s="343"/>
      <c r="J532" s="343"/>
      <c r="K532" s="42">
        <f t="shared" si="152"/>
        <v>0</v>
      </c>
      <c r="L532" s="43">
        <f t="shared" si="153"/>
        <v>0</v>
      </c>
      <c r="M532" s="43"/>
      <c r="N532" s="299"/>
      <c r="O532" s="7"/>
      <c r="P532" s="495"/>
      <c r="Q532" s="464"/>
      <c r="R532" s="7"/>
      <c r="S532" s="7"/>
      <c r="T532" s="7"/>
      <c r="U532" s="7"/>
      <c r="V532" s="7"/>
      <c r="W532" s="7"/>
    </row>
    <row r="533" spans="1:23" ht="14.4" customHeight="1" x14ac:dyDescent="0.3">
      <c r="A533" s="139"/>
      <c r="B533" s="140"/>
      <c r="C533" s="53">
        <v>48</v>
      </c>
      <c r="D533" s="464">
        <v>170</v>
      </c>
      <c r="E533" s="343"/>
      <c r="F533" s="343"/>
      <c r="G533" s="343"/>
      <c r="H533" s="343"/>
      <c r="I533" s="343"/>
      <c r="J533" s="343"/>
      <c r="K533" s="42">
        <f t="shared" si="152"/>
        <v>0</v>
      </c>
      <c r="L533" s="43">
        <f t="shared" si="153"/>
        <v>0</v>
      </c>
      <c r="M533" s="43"/>
      <c r="N533" s="299"/>
      <c r="O533" s="7"/>
      <c r="P533" s="495"/>
      <c r="Q533" s="464"/>
      <c r="R533" s="7"/>
      <c r="S533" s="7"/>
      <c r="T533" s="7"/>
      <c r="U533" s="7"/>
      <c r="V533" s="7"/>
      <c r="W533" s="7"/>
    </row>
    <row r="534" spans="1:23" ht="14.4" customHeight="1" x14ac:dyDescent="0.3">
      <c r="A534" s="139"/>
      <c r="B534" s="140"/>
      <c r="C534" s="53">
        <v>50</v>
      </c>
      <c r="D534" s="464">
        <v>190</v>
      </c>
      <c r="E534" s="343"/>
      <c r="F534" s="343"/>
      <c r="G534" s="343"/>
      <c r="H534" s="343"/>
      <c r="I534" s="343"/>
      <c r="J534" s="343"/>
      <c r="K534" s="42">
        <f t="shared" si="152"/>
        <v>0</v>
      </c>
      <c r="L534" s="43">
        <f t="shared" si="153"/>
        <v>0</v>
      </c>
      <c r="M534" s="43"/>
      <c r="N534" s="299"/>
      <c r="O534" s="7"/>
      <c r="P534" s="495"/>
      <c r="Q534" s="464"/>
      <c r="R534" s="7"/>
      <c r="S534" s="7"/>
      <c r="T534" s="7"/>
      <c r="U534" s="7"/>
      <c r="V534" s="7"/>
      <c r="W534" s="7"/>
    </row>
    <row r="535" spans="1:23" ht="14.4" customHeight="1" x14ac:dyDescent="0.3">
      <c r="A535" s="216"/>
      <c r="B535" s="140"/>
      <c r="C535" s="53">
        <v>52</v>
      </c>
      <c r="D535" s="464">
        <v>190</v>
      </c>
      <c r="E535" s="343"/>
      <c r="F535" s="343"/>
      <c r="G535" s="343"/>
      <c r="H535" s="343"/>
      <c r="I535" s="343"/>
      <c r="J535" s="343"/>
      <c r="K535" s="42">
        <f t="shared" si="152"/>
        <v>0</v>
      </c>
      <c r="L535" s="43">
        <f t="shared" si="153"/>
        <v>0</v>
      </c>
      <c r="M535" s="43"/>
      <c r="N535" s="299"/>
      <c r="O535" s="7"/>
      <c r="P535" s="495"/>
      <c r="Q535" s="464"/>
      <c r="R535" s="7"/>
      <c r="S535" s="7"/>
      <c r="T535" s="7"/>
      <c r="U535" s="7"/>
      <c r="V535" s="7"/>
      <c r="W535" s="7"/>
    </row>
    <row r="536" spans="1:23" ht="14.4" customHeight="1" thickBot="1" x14ac:dyDescent="0.35">
      <c r="A536" s="142"/>
      <c r="B536" s="208"/>
      <c r="C536" s="136">
        <v>54</v>
      </c>
      <c r="D536" s="501">
        <v>210</v>
      </c>
      <c r="E536" s="347"/>
      <c r="F536" s="347"/>
      <c r="G536" s="347"/>
      <c r="H536" s="347"/>
      <c r="I536" s="347"/>
      <c r="J536" s="347"/>
      <c r="K536" s="110"/>
      <c r="L536" s="111"/>
      <c r="M536" s="111"/>
      <c r="N536" s="299"/>
      <c r="O536" s="7"/>
      <c r="P536" s="495"/>
      <c r="Q536" s="464"/>
      <c r="R536" s="7"/>
      <c r="S536" s="7"/>
      <c r="T536" s="7"/>
      <c r="U536" s="7"/>
      <c r="V536" s="7"/>
      <c r="W536" s="7"/>
    </row>
    <row r="537" spans="1:23" ht="14.4" customHeight="1" x14ac:dyDescent="0.3">
      <c r="A537" s="137" t="s">
        <v>618</v>
      </c>
      <c r="B537" s="138" t="s">
        <v>96</v>
      </c>
      <c r="C537" s="27"/>
      <c r="D537" s="500">
        <v>0</v>
      </c>
      <c r="E537" s="272" t="s">
        <v>15</v>
      </c>
      <c r="F537" s="272" t="s">
        <v>70</v>
      </c>
      <c r="G537" s="272" t="s">
        <v>127</v>
      </c>
      <c r="H537" s="519"/>
      <c r="I537" s="519"/>
      <c r="J537" s="302"/>
      <c r="K537" s="35">
        <f>K538+K539+K540+K541+K542+K543+K757+K733</f>
        <v>0</v>
      </c>
      <c r="L537" s="37"/>
      <c r="M537" s="37"/>
      <c r="N537" s="299"/>
      <c r="O537" s="7"/>
      <c r="P537" s="495"/>
      <c r="Q537" s="464"/>
      <c r="R537" s="7"/>
      <c r="S537" s="7"/>
      <c r="T537" s="7"/>
      <c r="U537" s="7"/>
      <c r="V537" s="7"/>
      <c r="W537" s="7"/>
    </row>
    <row r="538" spans="1:23" ht="14.4" customHeight="1" x14ac:dyDescent="0.3">
      <c r="A538" s="139"/>
      <c r="B538" s="140"/>
      <c r="C538" s="53" t="s">
        <v>619</v>
      </c>
      <c r="D538" s="464">
        <v>190</v>
      </c>
      <c r="E538" s="343"/>
      <c r="F538" s="343"/>
      <c r="G538" s="343"/>
      <c r="H538" s="360"/>
      <c r="I538" s="360"/>
      <c r="J538" s="46"/>
      <c r="K538" s="42">
        <f t="shared" ref="K538:K543" si="154">J538+I538+H538+G538+F538+E538</f>
        <v>0</v>
      </c>
      <c r="L538" s="43">
        <f t="shared" ref="L538:L543" si="155">K538*D538</f>
        <v>0</v>
      </c>
      <c r="M538" s="43"/>
      <c r="N538" s="299"/>
      <c r="O538" s="7"/>
      <c r="P538" s="495"/>
      <c r="Q538" s="464"/>
      <c r="R538" s="7"/>
      <c r="S538" s="7"/>
      <c r="T538" s="7"/>
      <c r="U538" s="7"/>
      <c r="V538" s="7"/>
      <c r="W538" s="7"/>
    </row>
    <row r="539" spans="1:23" ht="14.4" customHeight="1" x14ac:dyDescent="0.3">
      <c r="A539" s="139"/>
      <c r="B539" s="140"/>
      <c r="C539" s="53" t="s">
        <v>620</v>
      </c>
      <c r="D539" s="464">
        <v>190</v>
      </c>
      <c r="E539" s="343"/>
      <c r="F539" s="343"/>
      <c r="G539" s="343"/>
      <c r="H539" s="360"/>
      <c r="I539" s="360"/>
      <c r="J539" s="46"/>
      <c r="K539" s="42">
        <f t="shared" si="154"/>
        <v>0</v>
      </c>
      <c r="L539" s="43">
        <f t="shared" si="155"/>
        <v>0</v>
      </c>
      <c r="M539" s="43"/>
      <c r="N539" s="299"/>
      <c r="O539" s="7"/>
      <c r="P539" s="495"/>
      <c r="Q539" s="464"/>
      <c r="R539" s="7"/>
      <c r="S539" s="7"/>
      <c r="T539" s="7"/>
      <c r="U539" s="7"/>
      <c r="V539" s="7"/>
      <c r="W539" s="7"/>
    </row>
    <row r="540" spans="1:23" ht="14.4" customHeight="1" x14ac:dyDescent="0.3">
      <c r="A540" s="139"/>
      <c r="B540" s="140"/>
      <c r="C540" s="53" t="s">
        <v>621</v>
      </c>
      <c r="D540" s="464">
        <v>190</v>
      </c>
      <c r="E540" s="343"/>
      <c r="F540" s="343"/>
      <c r="G540" s="343"/>
      <c r="H540" s="360"/>
      <c r="I540" s="360"/>
      <c r="J540" s="46"/>
      <c r="K540" s="42">
        <f t="shared" si="154"/>
        <v>0</v>
      </c>
      <c r="L540" s="43">
        <f t="shared" si="155"/>
        <v>0</v>
      </c>
      <c r="M540" s="43"/>
      <c r="N540" s="299"/>
      <c r="O540" s="7"/>
      <c r="P540" s="495"/>
      <c r="Q540" s="464"/>
      <c r="R540" s="7"/>
      <c r="S540" s="7"/>
      <c r="T540" s="7"/>
      <c r="U540" s="7"/>
      <c r="V540" s="7"/>
      <c r="W540" s="7"/>
    </row>
    <row r="541" spans="1:23" ht="14.4" customHeight="1" x14ac:dyDescent="0.3">
      <c r="A541" s="139"/>
      <c r="B541" s="140"/>
      <c r="C541" s="53"/>
      <c r="D541" s="464"/>
      <c r="E541" s="343"/>
      <c r="F541" s="343"/>
      <c r="G541" s="343"/>
      <c r="H541" s="360"/>
      <c r="I541" s="360"/>
      <c r="J541" s="46"/>
      <c r="K541" s="42">
        <f t="shared" si="154"/>
        <v>0</v>
      </c>
      <c r="L541" s="43">
        <f t="shared" si="155"/>
        <v>0</v>
      </c>
      <c r="M541" s="43"/>
      <c r="N541" s="299"/>
      <c r="O541" s="7"/>
      <c r="P541" s="495"/>
      <c r="Q541" s="464"/>
      <c r="R541" s="7"/>
      <c r="S541" s="7"/>
      <c r="T541" s="7"/>
      <c r="U541" s="7"/>
      <c r="V541" s="7"/>
      <c r="W541" s="7"/>
    </row>
    <row r="542" spans="1:23" ht="14.4" customHeight="1" x14ac:dyDescent="0.3">
      <c r="A542" s="139"/>
      <c r="B542" s="140"/>
      <c r="C542" s="53"/>
      <c r="D542" s="464"/>
      <c r="E542" s="343"/>
      <c r="F542" s="343"/>
      <c r="G542" s="343"/>
      <c r="H542" s="360"/>
      <c r="I542" s="360"/>
      <c r="J542" s="46"/>
      <c r="K542" s="42">
        <f t="shared" si="154"/>
        <v>0</v>
      </c>
      <c r="L542" s="43">
        <f t="shared" si="155"/>
        <v>0</v>
      </c>
      <c r="M542" s="43"/>
      <c r="N542" s="299"/>
      <c r="O542" s="7"/>
      <c r="P542" s="495"/>
      <c r="Q542" s="464"/>
      <c r="R542" s="7"/>
      <c r="S542" s="7"/>
      <c r="T542" s="7"/>
      <c r="U542" s="7"/>
      <c r="V542" s="7"/>
      <c r="W542" s="7"/>
    </row>
    <row r="543" spans="1:23" ht="14.4" customHeight="1" thickBot="1" x14ac:dyDescent="0.35">
      <c r="A543" s="216"/>
      <c r="B543" s="140"/>
      <c r="C543" s="53"/>
      <c r="D543" s="464"/>
      <c r="E543" s="343"/>
      <c r="F543" s="343"/>
      <c r="G543" s="343"/>
      <c r="H543" s="360"/>
      <c r="I543" s="360"/>
      <c r="J543" s="46"/>
      <c r="K543" s="42">
        <f t="shared" si="154"/>
        <v>0</v>
      </c>
      <c r="L543" s="43">
        <f t="shared" si="155"/>
        <v>0</v>
      </c>
      <c r="M543" s="43"/>
      <c r="N543" s="299"/>
      <c r="O543" s="7"/>
      <c r="P543" s="495"/>
      <c r="Q543" s="464"/>
      <c r="R543" s="7"/>
      <c r="S543" s="7"/>
      <c r="T543" s="7"/>
      <c r="U543" s="7"/>
      <c r="V543" s="7"/>
      <c r="W543" s="7"/>
    </row>
    <row r="544" spans="1:23" ht="14.4" customHeight="1" thickBot="1" x14ac:dyDescent="0.35">
      <c r="A544" s="137" t="s">
        <v>504</v>
      </c>
      <c r="B544" s="138" t="s">
        <v>96</v>
      </c>
      <c r="C544" s="27"/>
      <c r="D544" s="500">
        <v>0</v>
      </c>
      <c r="E544" s="312" t="s">
        <v>156</v>
      </c>
      <c r="F544" s="312" t="s">
        <v>129</v>
      </c>
      <c r="G544" s="519"/>
      <c r="H544" s="519"/>
      <c r="I544" s="519"/>
      <c r="J544" s="302"/>
      <c r="K544" s="35">
        <f>K545+K546+K547+K548+K785+K549+K550+K551</f>
        <v>0</v>
      </c>
      <c r="L544" s="37"/>
      <c r="M544" s="37"/>
      <c r="N544" s="299"/>
      <c r="O544" s="7"/>
      <c r="P544" s="495"/>
      <c r="Q544" s="464"/>
      <c r="R544" s="7"/>
      <c r="S544" s="7"/>
      <c r="T544" s="7"/>
      <c r="U544" s="7"/>
      <c r="V544" s="7"/>
      <c r="W544" s="7"/>
    </row>
    <row r="545" spans="1:23" ht="14.4" customHeight="1" x14ac:dyDescent="0.3">
      <c r="A545" s="139"/>
      <c r="B545" s="140"/>
      <c r="C545" s="53">
        <v>44</v>
      </c>
      <c r="D545" s="464">
        <v>199</v>
      </c>
      <c r="E545" s="53"/>
      <c r="F545" s="343"/>
      <c r="G545" s="326"/>
      <c r="H545" s="360"/>
      <c r="I545" s="360"/>
      <c r="J545" s="46"/>
      <c r="K545" s="42">
        <f>J545+I545+H545+G545+F545+E545</f>
        <v>0</v>
      </c>
      <c r="L545" s="43">
        <f>K545*D545</f>
        <v>0</v>
      </c>
      <c r="M545" s="43"/>
      <c r="N545" s="299"/>
      <c r="O545" s="7"/>
      <c r="P545" s="495"/>
      <c r="Q545" s="464"/>
      <c r="R545" s="7"/>
      <c r="S545" s="7"/>
      <c r="T545" s="7"/>
      <c r="U545" s="7"/>
      <c r="V545" s="7"/>
      <c r="W545" s="7"/>
    </row>
    <row r="546" spans="1:23" ht="14.4" customHeight="1" x14ac:dyDescent="0.3">
      <c r="A546" s="139"/>
      <c r="B546" s="140"/>
      <c r="C546" s="53">
        <v>46</v>
      </c>
      <c r="D546" s="464">
        <v>199</v>
      </c>
      <c r="E546" s="53"/>
      <c r="F546" s="343"/>
      <c r="G546" s="326"/>
      <c r="H546" s="360"/>
      <c r="I546" s="360"/>
      <c r="J546" s="46"/>
      <c r="K546" s="42">
        <f>J546+I546+H546+G546+F546+E546</f>
        <v>0</v>
      </c>
      <c r="L546" s="43">
        <f>K546*D546</f>
        <v>0</v>
      </c>
      <c r="M546" s="43"/>
      <c r="N546" s="299"/>
      <c r="O546" s="7"/>
      <c r="P546" s="495"/>
      <c r="Q546" s="464"/>
      <c r="R546" s="7"/>
      <c r="S546" s="7"/>
      <c r="T546" s="7"/>
      <c r="U546" s="7"/>
      <c r="V546" s="7"/>
      <c r="W546" s="7"/>
    </row>
    <row r="547" spans="1:23" ht="14.4" customHeight="1" x14ac:dyDescent="0.3">
      <c r="A547" s="139"/>
      <c r="B547" s="140"/>
      <c r="C547" s="53">
        <v>48</v>
      </c>
      <c r="D547" s="464">
        <v>219</v>
      </c>
      <c r="E547" s="53"/>
      <c r="F547" s="53"/>
      <c r="G547" s="326"/>
      <c r="H547" s="360"/>
      <c r="I547" s="360"/>
      <c r="J547" s="46"/>
      <c r="K547" s="42">
        <f>J547+I547+H547+G547+F547+E547</f>
        <v>0</v>
      </c>
      <c r="L547" s="43">
        <f>K547*D547</f>
        <v>0</v>
      </c>
      <c r="M547" s="43"/>
      <c r="N547" s="299"/>
      <c r="O547" s="7"/>
      <c r="P547" s="495"/>
      <c r="Q547" s="464"/>
      <c r="R547" s="7"/>
      <c r="S547" s="7"/>
      <c r="T547" s="7"/>
      <c r="U547" s="7"/>
      <c r="V547" s="7"/>
      <c r="W547" s="7"/>
    </row>
    <row r="548" spans="1:23" ht="14.4" customHeight="1" x14ac:dyDescent="0.3">
      <c r="A548" s="139"/>
      <c r="B548" s="140"/>
      <c r="C548" s="53">
        <v>50</v>
      </c>
      <c r="D548" s="464">
        <v>219</v>
      </c>
      <c r="E548" s="53"/>
      <c r="F548" s="53"/>
      <c r="G548" s="326"/>
      <c r="H548" s="360"/>
      <c r="I548" s="360"/>
      <c r="J548" s="46"/>
      <c r="K548" s="42">
        <f>J548+I548+H548+G548+F548+E548</f>
        <v>0</v>
      </c>
      <c r="L548" s="43">
        <f>K548*D548</f>
        <v>0</v>
      </c>
      <c r="M548" s="43"/>
      <c r="N548" s="299"/>
      <c r="O548" s="7"/>
      <c r="P548" s="495"/>
      <c r="Q548" s="464"/>
      <c r="R548" s="7"/>
      <c r="S548" s="7"/>
      <c r="T548" s="7"/>
      <c r="U548" s="7"/>
      <c r="V548" s="7"/>
      <c r="W548" s="7"/>
    </row>
    <row r="549" spans="1:23" ht="14.4" customHeight="1" x14ac:dyDescent="0.3">
      <c r="A549" s="139"/>
      <c r="B549" s="140"/>
      <c r="C549" s="53">
        <v>52</v>
      </c>
      <c r="D549" s="464">
        <v>245</v>
      </c>
      <c r="E549" s="53"/>
      <c r="F549" s="53"/>
      <c r="G549" s="326"/>
      <c r="H549" s="360"/>
      <c r="I549" s="360"/>
      <c r="J549" s="46"/>
      <c r="K549" s="42">
        <f>J549+I549+H549+G549+F549+E549</f>
        <v>0</v>
      </c>
      <c r="L549" s="43">
        <f>K549*D549</f>
        <v>0</v>
      </c>
      <c r="M549" s="43"/>
      <c r="N549" s="299"/>
      <c r="O549" s="7"/>
      <c r="P549" s="495"/>
      <c r="Q549" s="464"/>
      <c r="R549" s="7"/>
      <c r="S549" s="7"/>
      <c r="T549" s="7"/>
      <c r="U549" s="7"/>
      <c r="V549" s="7"/>
      <c r="W549" s="7"/>
    </row>
    <row r="550" spans="1:23" ht="14.4" customHeight="1" x14ac:dyDescent="0.3">
      <c r="A550" s="139"/>
      <c r="B550" s="140"/>
      <c r="C550" s="53">
        <v>54</v>
      </c>
      <c r="D550" s="464">
        <v>245</v>
      </c>
      <c r="E550" s="53"/>
      <c r="F550" s="53"/>
      <c r="G550" s="326"/>
      <c r="H550" s="360"/>
      <c r="I550" s="360"/>
      <c r="J550" s="46"/>
      <c r="K550" s="42">
        <f t="shared" ref="K550" si="156">J550+I550+H550+G550+F550+E550</f>
        <v>0</v>
      </c>
      <c r="L550" s="43">
        <f t="shared" ref="L550" si="157">K550*D550</f>
        <v>0</v>
      </c>
      <c r="M550" s="43"/>
      <c r="N550" s="299"/>
      <c r="O550" s="7"/>
      <c r="P550" s="495"/>
      <c r="Q550" s="464"/>
      <c r="R550" s="7"/>
      <c r="S550" s="7"/>
      <c r="T550" s="7"/>
      <c r="U550" s="7"/>
      <c r="V550" s="7"/>
      <c r="W550" s="7"/>
    </row>
    <row r="551" spans="1:23" ht="14.4" customHeight="1" x14ac:dyDescent="0.3">
      <c r="A551" s="139"/>
      <c r="B551" s="140"/>
      <c r="C551" s="53">
        <v>56</v>
      </c>
      <c r="D551" s="464">
        <v>265</v>
      </c>
      <c r="E551" s="53"/>
      <c r="F551" s="53"/>
      <c r="G551" s="326"/>
      <c r="H551" s="360"/>
      <c r="I551" s="360"/>
      <c r="J551" s="46"/>
      <c r="K551" s="42">
        <f t="shared" ref="K551" si="158">J551+I551+H551+G551+F551+E551</f>
        <v>0</v>
      </c>
      <c r="L551" s="43">
        <f t="shared" ref="L551" si="159">K551*D551</f>
        <v>0</v>
      </c>
      <c r="M551" s="43"/>
      <c r="N551" s="299"/>
      <c r="O551" s="7"/>
      <c r="P551" s="495"/>
      <c r="Q551" s="464"/>
      <c r="R551" s="7"/>
      <c r="S551" s="7"/>
      <c r="T551" s="7"/>
      <c r="U551" s="7"/>
      <c r="V551" s="7"/>
      <c r="W551" s="7"/>
    </row>
    <row r="552" spans="1:23" ht="14.4" customHeight="1" thickBot="1" x14ac:dyDescent="0.35">
      <c r="A552" s="139"/>
      <c r="B552" s="140"/>
      <c r="C552" s="53">
        <v>60</v>
      </c>
      <c r="D552" s="464">
        <v>285</v>
      </c>
      <c r="E552" s="343"/>
      <c r="F552" s="343"/>
      <c r="G552" s="326"/>
      <c r="H552" s="360"/>
      <c r="I552" s="360"/>
      <c r="J552" s="326"/>
      <c r="K552" s="42">
        <f>J552+I552+H552+G552+F552+E552</f>
        <v>0</v>
      </c>
      <c r="L552" s="43">
        <f>K552*D552</f>
        <v>0</v>
      </c>
      <c r="M552" s="43"/>
      <c r="N552" s="299"/>
      <c r="O552" s="7"/>
      <c r="P552" s="495"/>
      <c r="Q552" s="464"/>
      <c r="R552" s="7"/>
      <c r="S552" s="7"/>
      <c r="T552" s="7"/>
      <c r="U552" s="7"/>
      <c r="V552" s="7"/>
      <c r="W552" s="7"/>
    </row>
    <row r="553" spans="1:23" ht="14.4" customHeight="1" thickBot="1" x14ac:dyDescent="0.35">
      <c r="A553" s="137" t="s">
        <v>622</v>
      </c>
      <c r="B553" s="138" t="s">
        <v>463</v>
      </c>
      <c r="C553" s="27"/>
      <c r="D553" s="500">
        <v>0</v>
      </c>
      <c r="E553" s="312" t="s">
        <v>156</v>
      </c>
      <c r="F553" s="519"/>
      <c r="G553" s="519"/>
      <c r="H553" s="519"/>
      <c r="I553" s="519"/>
      <c r="J553" s="302"/>
      <c r="K553" s="35">
        <f>K554+K555+K556+K557+K794+K558+K559+K560</f>
        <v>0</v>
      </c>
      <c r="L553" s="37"/>
      <c r="M553" s="37"/>
      <c r="N553" s="299"/>
      <c r="O553" s="7"/>
      <c r="P553" s="495"/>
      <c r="Q553" s="464"/>
      <c r="R553" s="7"/>
      <c r="S553" s="7"/>
      <c r="T553" s="7"/>
      <c r="U553" s="7"/>
      <c r="V553" s="7"/>
      <c r="W553" s="7"/>
    </row>
    <row r="554" spans="1:23" ht="14.4" customHeight="1" x14ac:dyDescent="0.3">
      <c r="A554" s="139"/>
      <c r="B554" s="140"/>
      <c r="C554" s="53">
        <v>44</v>
      </c>
      <c r="D554" s="464">
        <v>300</v>
      </c>
      <c r="E554" s="53"/>
      <c r="F554" s="326"/>
      <c r="G554" s="326"/>
      <c r="H554" s="360"/>
      <c r="I554" s="360"/>
      <c r="J554" s="46"/>
      <c r="K554" s="42">
        <f>J554+I554+H554+G554+F554+E554</f>
        <v>0</v>
      </c>
      <c r="L554" s="43">
        <f>K554*D554</f>
        <v>0</v>
      </c>
      <c r="M554" s="43"/>
      <c r="N554" s="299"/>
      <c r="O554" s="7"/>
      <c r="P554" s="495"/>
      <c r="Q554" s="464"/>
      <c r="R554" s="7"/>
      <c r="S554" s="7"/>
      <c r="T554" s="7"/>
      <c r="U554" s="7"/>
      <c r="V554" s="7"/>
      <c r="W554" s="7"/>
    </row>
    <row r="555" spans="1:23" ht="14.4" customHeight="1" x14ac:dyDescent="0.3">
      <c r="A555" s="139"/>
      <c r="B555" s="140"/>
      <c r="C555" s="53">
        <v>46</v>
      </c>
      <c r="D555" s="464">
        <v>300</v>
      </c>
      <c r="E555" s="53"/>
      <c r="F555" s="326"/>
      <c r="G555" s="326"/>
      <c r="H555" s="360"/>
      <c r="I555" s="360"/>
      <c r="J555" s="46"/>
      <c r="K555" s="42">
        <f>J555+I555+H555+G555+F555+E555</f>
        <v>0</v>
      </c>
      <c r="L555" s="43">
        <f>K555*D555</f>
        <v>0</v>
      </c>
      <c r="M555" s="43"/>
      <c r="N555" s="299"/>
      <c r="O555" s="7"/>
      <c r="P555" s="495"/>
      <c r="Q555" s="464"/>
      <c r="R555" s="7"/>
      <c r="S555" s="7"/>
      <c r="T555" s="7"/>
      <c r="U555" s="7"/>
      <c r="V555" s="7"/>
      <c r="W555" s="7"/>
    </row>
    <row r="556" spans="1:23" ht="14.4" customHeight="1" x14ac:dyDescent="0.3">
      <c r="A556" s="139"/>
      <c r="B556" s="140"/>
      <c r="C556" s="53">
        <v>48</v>
      </c>
      <c r="D556" s="464">
        <v>320</v>
      </c>
      <c r="E556" s="53"/>
      <c r="F556" s="326"/>
      <c r="G556" s="326"/>
      <c r="H556" s="360"/>
      <c r="I556" s="360"/>
      <c r="J556" s="46"/>
      <c r="K556" s="42">
        <f>J556+I556+H556+G556+F556+E556</f>
        <v>0</v>
      </c>
      <c r="L556" s="43">
        <f>K556*D556</f>
        <v>0</v>
      </c>
      <c r="M556" s="43"/>
      <c r="N556" s="299"/>
      <c r="O556" s="7"/>
      <c r="P556" s="495"/>
      <c r="Q556" s="464"/>
      <c r="R556" s="7"/>
      <c r="S556" s="7"/>
      <c r="T556" s="7"/>
      <c r="U556" s="7"/>
      <c r="V556" s="7"/>
      <c r="W556" s="7"/>
    </row>
    <row r="557" spans="1:23" ht="14.4" customHeight="1" x14ac:dyDescent="0.3">
      <c r="A557" s="139"/>
      <c r="B557" s="140"/>
      <c r="C557" s="53">
        <v>50</v>
      </c>
      <c r="D557" s="464">
        <v>320</v>
      </c>
      <c r="E557" s="53"/>
      <c r="F557" s="326"/>
      <c r="G557" s="326"/>
      <c r="H557" s="360"/>
      <c r="I557" s="360"/>
      <c r="J557" s="46"/>
      <c r="K557" s="42">
        <f>J557+I557+H557+G557+F557+E557</f>
        <v>0</v>
      </c>
      <c r="L557" s="43">
        <f>K557*D557</f>
        <v>0</v>
      </c>
      <c r="M557" s="43"/>
      <c r="N557" s="299"/>
      <c r="O557" s="7"/>
      <c r="P557" s="495"/>
      <c r="Q557" s="464"/>
      <c r="R557" s="7"/>
      <c r="S557" s="7"/>
      <c r="T557" s="7"/>
      <c r="U557" s="7"/>
      <c r="V557" s="7"/>
      <c r="W557" s="7"/>
    </row>
    <row r="558" spans="1:23" ht="14.4" customHeight="1" x14ac:dyDescent="0.3">
      <c r="A558" s="139"/>
      <c r="B558" s="140"/>
      <c r="C558" s="53">
        <v>52</v>
      </c>
      <c r="D558" s="464">
        <v>340</v>
      </c>
      <c r="E558" s="53"/>
      <c r="F558" s="326"/>
      <c r="G558" s="326"/>
      <c r="H558" s="360"/>
      <c r="I558" s="360"/>
      <c r="J558" s="46"/>
      <c r="K558" s="42">
        <f>J558+I558+H558+G558+F558+E558</f>
        <v>0</v>
      </c>
      <c r="L558" s="43">
        <f>K558*D558</f>
        <v>0</v>
      </c>
      <c r="M558" s="43"/>
      <c r="N558" s="299"/>
      <c r="O558" s="7"/>
      <c r="P558" s="495"/>
      <c r="Q558" s="464"/>
      <c r="R558" s="7"/>
      <c r="S558" s="7"/>
      <c r="T558" s="7"/>
      <c r="U558" s="7"/>
      <c r="V558" s="7"/>
      <c r="W558" s="7"/>
    </row>
    <row r="559" spans="1:23" ht="14.4" customHeight="1" x14ac:dyDescent="0.3">
      <c r="A559" s="139"/>
      <c r="B559" s="140"/>
      <c r="C559" s="53">
        <v>54</v>
      </c>
      <c r="D559" s="464">
        <v>340</v>
      </c>
      <c r="E559" s="53"/>
      <c r="F559" s="326"/>
      <c r="G559" s="326"/>
      <c r="H559" s="360"/>
      <c r="I559" s="360"/>
      <c r="J559" s="46"/>
      <c r="K559" s="42">
        <f t="shared" ref="K559:K560" si="160">J559+I559+H559+G559+F559+E559</f>
        <v>0</v>
      </c>
      <c r="L559" s="43">
        <f t="shared" ref="L559:L560" si="161">K559*D559</f>
        <v>0</v>
      </c>
      <c r="M559" s="43"/>
      <c r="N559" s="299"/>
      <c r="O559" s="7"/>
      <c r="P559" s="495"/>
      <c r="Q559" s="464"/>
      <c r="R559" s="7"/>
      <c r="S559" s="7"/>
      <c r="T559" s="7"/>
      <c r="U559" s="7"/>
      <c r="V559" s="7"/>
      <c r="W559" s="7"/>
    </row>
    <row r="560" spans="1:23" ht="14.4" customHeight="1" thickBot="1" x14ac:dyDescent="0.35">
      <c r="A560" s="139"/>
      <c r="B560" s="140"/>
      <c r="C560" s="53">
        <v>56</v>
      </c>
      <c r="D560" s="464">
        <v>360</v>
      </c>
      <c r="E560" s="53"/>
      <c r="F560" s="326"/>
      <c r="G560" s="326"/>
      <c r="H560" s="360"/>
      <c r="I560" s="360"/>
      <c r="J560" s="46"/>
      <c r="K560" s="42">
        <f t="shared" si="160"/>
        <v>0</v>
      </c>
      <c r="L560" s="43">
        <f t="shared" si="161"/>
        <v>0</v>
      </c>
      <c r="M560" s="43"/>
      <c r="N560" s="299"/>
      <c r="O560" s="7"/>
      <c r="P560" s="495"/>
      <c r="Q560" s="464"/>
      <c r="R560" s="7"/>
      <c r="S560" s="7"/>
      <c r="T560" s="7"/>
      <c r="U560" s="7"/>
      <c r="V560" s="7"/>
      <c r="W560" s="7"/>
    </row>
    <row r="561" spans="1:23" ht="14.4" customHeight="1" thickBot="1" x14ac:dyDescent="0.35">
      <c r="A561" s="137" t="s">
        <v>505</v>
      </c>
      <c r="B561" s="138" t="s">
        <v>96</v>
      </c>
      <c r="C561" s="27"/>
      <c r="D561" s="500">
        <v>0</v>
      </c>
      <c r="E561" s="312" t="s">
        <v>156</v>
      </c>
      <c r="F561" s="272" t="s">
        <v>254</v>
      </c>
      <c r="G561" s="272" t="s">
        <v>374</v>
      </c>
      <c r="H561" s="272" t="s">
        <v>34</v>
      </c>
      <c r="I561" s="302"/>
      <c r="J561" s="302"/>
      <c r="K561" s="35">
        <f>K562+K563+K564+K565+K569+K566+K567+K568</f>
        <v>0</v>
      </c>
      <c r="L561" s="37"/>
      <c r="M561" s="37"/>
      <c r="N561" s="299"/>
      <c r="O561" s="7"/>
      <c r="P561" s="495"/>
      <c r="Q561" s="464"/>
      <c r="R561" s="7"/>
      <c r="S561" s="7"/>
      <c r="T561" s="7"/>
      <c r="U561" s="7"/>
      <c r="V561" s="7"/>
      <c r="W561" s="7"/>
    </row>
    <row r="562" spans="1:23" ht="14.4" customHeight="1" x14ac:dyDescent="0.3">
      <c r="A562" s="139"/>
      <c r="B562" s="140"/>
      <c r="C562" s="53">
        <v>44</v>
      </c>
      <c r="D562" s="464">
        <v>178</v>
      </c>
      <c r="E562" s="53"/>
      <c r="F562" s="53"/>
      <c r="G562" s="53"/>
      <c r="H562" s="53"/>
      <c r="I562" s="46"/>
      <c r="J562" s="46"/>
      <c r="K562" s="42">
        <f t="shared" ref="K562:K569" si="162">J562+I562+H562+G562+F562+E562</f>
        <v>0</v>
      </c>
      <c r="L562" s="43">
        <f t="shared" ref="L562:L569" si="163">K562*D562</f>
        <v>0</v>
      </c>
      <c r="M562" s="43"/>
      <c r="N562" s="299"/>
      <c r="O562" s="7"/>
      <c r="P562" s="495"/>
      <c r="Q562" s="464"/>
      <c r="R562" s="7"/>
      <c r="S562" s="7"/>
      <c r="T562" s="7"/>
      <c r="U562" s="7"/>
      <c r="V562" s="7"/>
      <c r="W562" s="7"/>
    </row>
    <row r="563" spans="1:23" ht="14.4" customHeight="1" x14ac:dyDescent="0.3">
      <c r="A563" s="139"/>
      <c r="B563" s="140"/>
      <c r="C563" s="53">
        <v>46</v>
      </c>
      <c r="D563" s="464">
        <v>178</v>
      </c>
      <c r="E563" s="53"/>
      <c r="F563" s="53"/>
      <c r="G563" s="53"/>
      <c r="H563" s="53"/>
      <c r="I563" s="46"/>
      <c r="J563" s="46"/>
      <c r="K563" s="42">
        <f t="shared" si="162"/>
        <v>0</v>
      </c>
      <c r="L563" s="43">
        <f t="shared" si="163"/>
        <v>0</v>
      </c>
      <c r="M563" s="43"/>
      <c r="N563" s="299"/>
      <c r="O563" s="7"/>
      <c r="P563" s="495"/>
      <c r="Q563" s="464"/>
      <c r="R563" s="7"/>
      <c r="S563" s="7"/>
      <c r="T563" s="7"/>
      <c r="U563" s="7"/>
      <c r="V563" s="7"/>
      <c r="W563" s="7"/>
    </row>
    <row r="564" spans="1:23" ht="14.4" customHeight="1" x14ac:dyDescent="0.3">
      <c r="A564" s="139"/>
      <c r="B564" s="140"/>
      <c r="C564" s="53">
        <v>48</v>
      </c>
      <c r="D564" s="464">
        <v>199</v>
      </c>
      <c r="E564" s="53"/>
      <c r="F564" s="53"/>
      <c r="G564" s="53"/>
      <c r="H564" s="53"/>
      <c r="I564" s="46"/>
      <c r="J564" s="46"/>
      <c r="K564" s="42">
        <f t="shared" si="162"/>
        <v>0</v>
      </c>
      <c r="L564" s="43">
        <f t="shared" si="163"/>
        <v>0</v>
      </c>
      <c r="M564" s="43"/>
      <c r="N564" s="299"/>
      <c r="O564" s="7"/>
      <c r="P564" s="495"/>
      <c r="Q564" s="464"/>
      <c r="R564" s="7"/>
      <c r="S564" s="7"/>
      <c r="T564" s="7"/>
      <c r="U564" s="7"/>
      <c r="V564" s="7"/>
      <c r="W564" s="7"/>
    </row>
    <row r="565" spans="1:23" ht="14.4" customHeight="1" x14ac:dyDescent="0.3">
      <c r="A565" s="139"/>
      <c r="B565" s="140"/>
      <c r="C565" s="53">
        <v>50</v>
      </c>
      <c r="D565" s="464">
        <v>199</v>
      </c>
      <c r="E565" s="53"/>
      <c r="F565" s="343"/>
      <c r="G565" s="343"/>
      <c r="H565" s="343"/>
      <c r="I565" s="46"/>
      <c r="J565" s="46"/>
      <c r="K565" s="42">
        <f t="shared" si="162"/>
        <v>0</v>
      </c>
      <c r="L565" s="43">
        <f t="shared" si="163"/>
        <v>0</v>
      </c>
      <c r="M565" s="43"/>
      <c r="N565" s="299"/>
      <c r="O565" s="7"/>
      <c r="P565" s="495"/>
      <c r="Q565" s="464"/>
      <c r="R565" s="7"/>
      <c r="S565" s="7"/>
      <c r="T565" s="7"/>
      <c r="U565" s="7"/>
      <c r="V565" s="7"/>
      <c r="W565" s="7"/>
    </row>
    <row r="566" spans="1:23" ht="14.4" customHeight="1" x14ac:dyDescent="0.3">
      <c r="A566" s="139"/>
      <c r="B566" s="140"/>
      <c r="C566" s="53">
        <v>52</v>
      </c>
      <c r="D566" s="464">
        <v>219</v>
      </c>
      <c r="E566" s="53"/>
      <c r="F566" s="343"/>
      <c r="G566" s="343"/>
      <c r="H566" s="343"/>
      <c r="I566" s="46"/>
      <c r="J566" s="46"/>
      <c r="K566" s="42">
        <f t="shared" si="162"/>
        <v>0</v>
      </c>
      <c r="L566" s="43">
        <f t="shared" si="163"/>
        <v>0</v>
      </c>
      <c r="M566" s="43"/>
      <c r="N566" s="299"/>
      <c r="O566" s="7"/>
      <c r="P566" s="495"/>
      <c r="Q566" s="464"/>
      <c r="R566" s="7"/>
      <c r="S566" s="7"/>
      <c r="T566" s="7"/>
      <c r="U566" s="7"/>
      <c r="V566" s="7"/>
      <c r="W566" s="7"/>
    </row>
    <row r="567" spans="1:23" ht="14.4" customHeight="1" x14ac:dyDescent="0.3">
      <c r="A567" s="139"/>
      <c r="B567" s="140"/>
      <c r="C567" s="53">
        <v>54</v>
      </c>
      <c r="D567" s="464">
        <v>219</v>
      </c>
      <c r="E567" s="53"/>
      <c r="F567" s="343"/>
      <c r="G567" s="343"/>
      <c r="H567" s="343"/>
      <c r="I567" s="46"/>
      <c r="J567" s="46"/>
      <c r="K567" s="42">
        <f t="shared" si="162"/>
        <v>0</v>
      </c>
      <c r="L567" s="43">
        <f t="shared" si="163"/>
        <v>0</v>
      </c>
      <c r="M567" s="43"/>
      <c r="N567" s="299"/>
      <c r="O567" s="7"/>
      <c r="P567" s="495"/>
      <c r="Q567" s="464"/>
      <c r="R567" s="7"/>
      <c r="S567" s="7"/>
      <c r="T567" s="7"/>
      <c r="U567" s="7"/>
      <c r="V567" s="7"/>
      <c r="W567" s="7"/>
    </row>
    <row r="568" spans="1:23" ht="14.4" customHeight="1" x14ac:dyDescent="0.3">
      <c r="A568" s="139"/>
      <c r="B568" s="140"/>
      <c r="C568" s="53">
        <v>56</v>
      </c>
      <c r="D568" s="464">
        <v>238</v>
      </c>
      <c r="E568" s="53"/>
      <c r="F568" s="343"/>
      <c r="G568" s="343"/>
      <c r="H568" s="343"/>
      <c r="I568" s="46"/>
      <c r="J568" s="46"/>
      <c r="K568" s="42">
        <f t="shared" ref="K568" si="164">J568+I568+H568+G568+F568+E568</f>
        <v>0</v>
      </c>
      <c r="L568" s="43">
        <f t="shared" ref="L568" si="165">K568*D568</f>
        <v>0</v>
      </c>
      <c r="M568" s="43"/>
      <c r="N568" s="299"/>
      <c r="O568" s="7"/>
      <c r="P568" s="495"/>
      <c r="Q568" s="464"/>
      <c r="R568" s="7"/>
      <c r="S568" s="7"/>
      <c r="T568" s="7"/>
      <c r="U568" s="7"/>
      <c r="V568" s="7"/>
      <c r="W568" s="7"/>
    </row>
    <row r="569" spans="1:23" ht="14.4" customHeight="1" thickBot="1" x14ac:dyDescent="0.35">
      <c r="A569" s="142"/>
      <c r="B569" s="208"/>
      <c r="C569" s="136">
        <v>60</v>
      </c>
      <c r="D569" s="501">
        <v>265</v>
      </c>
      <c r="E569" s="136"/>
      <c r="F569" s="343"/>
      <c r="G569" s="347"/>
      <c r="H569" s="347"/>
      <c r="I569" s="69"/>
      <c r="J569" s="69"/>
      <c r="K569" s="110">
        <f t="shared" si="162"/>
        <v>0</v>
      </c>
      <c r="L569" s="111">
        <f t="shared" si="163"/>
        <v>0</v>
      </c>
      <c r="M569" s="111"/>
      <c r="N569" s="299"/>
      <c r="O569" s="7"/>
      <c r="P569" s="495"/>
      <c r="Q569" s="464"/>
      <c r="R569" s="7"/>
      <c r="S569" s="7"/>
      <c r="T569" s="7"/>
      <c r="U569" s="7"/>
      <c r="V569" s="7"/>
      <c r="W569" s="7"/>
    </row>
    <row r="570" spans="1:23" ht="14.4" customHeight="1" thickBot="1" x14ac:dyDescent="0.35">
      <c r="A570" s="137" t="s">
        <v>507</v>
      </c>
      <c r="B570" s="138" t="s">
        <v>96</v>
      </c>
      <c r="C570" s="27"/>
      <c r="D570" s="500">
        <v>0</v>
      </c>
      <c r="E570" s="312" t="s">
        <v>156</v>
      </c>
      <c r="F570" s="272" t="s">
        <v>374</v>
      </c>
      <c r="G570" s="272" t="s">
        <v>129</v>
      </c>
      <c r="H570" s="302"/>
      <c r="I570" s="302"/>
      <c r="J570" s="302"/>
      <c r="K570" s="35"/>
      <c r="L570" s="37"/>
      <c r="M570" s="37"/>
      <c r="N570" s="299"/>
      <c r="O570" s="7"/>
      <c r="P570" s="495"/>
      <c r="Q570" s="464"/>
      <c r="R570" s="7"/>
      <c r="S570" s="7"/>
      <c r="T570" s="7"/>
      <c r="U570" s="7"/>
      <c r="V570" s="7"/>
      <c r="W570" s="7"/>
    </row>
    <row r="571" spans="1:23" ht="14.4" customHeight="1" x14ac:dyDescent="0.3">
      <c r="A571" s="139"/>
      <c r="B571" s="140"/>
      <c r="C571" s="53">
        <v>44</v>
      </c>
      <c r="D571" s="464">
        <v>139</v>
      </c>
      <c r="E571" s="53"/>
      <c r="F571" s="53"/>
      <c r="G571" s="53"/>
      <c r="H571" s="46"/>
      <c r="I571" s="46"/>
      <c r="J571" s="46"/>
      <c r="K571" s="42">
        <f t="shared" ref="K571:K623" si="166">J571+I571+H571+G571+F571+E571</f>
        <v>0</v>
      </c>
      <c r="L571" s="43">
        <f t="shared" ref="L571:L577" si="167">K571*D571</f>
        <v>0</v>
      </c>
      <c r="M571" s="43"/>
      <c r="N571" s="299"/>
      <c r="O571" s="7"/>
      <c r="P571" s="495"/>
      <c r="Q571" s="464"/>
      <c r="R571" s="7"/>
      <c r="S571" s="7"/>
      <c r="T571" s="7"/>
      <c r="U571" s="7"/>
      <c r="V571" s="7"/>
      <c r="W571" s="7"/>
    </row>
    <row r="572" spans="1:23" ht="14.4" customHeight="1" x14ac:dyDescent="0.3">
      <c r="A572" s="139"/>
      <c r="B572" s="140"/>
      <c r="C572" s="53">
        <v>46</v>
      </c>
      <c r="D572" s="464">
        <v>139</v>
      </c>
      <c r="E572" s="53"/>
      <c r="F572" s="53"/>
      <c r="G572" s="53"/>
      <c r="H572" s="46"/>
      <c r="I572" s="46"/>
      <c r="J572" s="46"/>
      <c r="K572" s="42">
        <f t="shared" si="166"/>
        <v>0</v>
      </c>
      <c r="L572" s="43">
        <f t="shared" si="167"/>
        <v>0</v>
      </c>
      <c r="M572" s="43"/>
      <c r="N572" s="299"/>
      <c r="O572" s="7"/>
      <c r="P572" s="495"/>
      <c r="Q572" s="464"/>
      <c r="R572" s="7"/>
      <c r="S572" s="7"/>
      <c r="T572" s="7"/>
      <c r="U572" s="7"/>
      <c r="V572" s="7"/>
      <c r="W572" s="7"/>
    </row>
    <row r="573" spans="1:23" ht="14.4" customHeight="1" x14ac:dyDescent="0.3">
      <c r="A573" s="139"/>
      <c r="B573" s="140"/>
      <c r="C573" s="53">
        <v>48</v>
      </c>
      <c r="D573" s="464">
        <v>152</v>
      </c>
      <c r="E573" s="53"/>
      <c r="F573" s="53"/>
      <c r="G573" s="53"/>
      <c r="H573" s="46"/>
      <c r="I573" s="46"/>
      <c r="J573" s="46"/>
      <c r="K573" s="42">
        <f t="shared" si="166"/>
        <v>0</v>
      </c>
      <c r="L573" s="43">
        <f t="shared" si="167"/>
        <v>0</v>
      </c>
      <c r="M573" s="43"/>
      <c r="N573" s="299"/>
      <c r="O573" s="7"/>
      <c r="P573" s="495"/>
      <c r="Q573" s="464"/>
      <c r="R573" s="7"/>
      <c r="S573" s="7"/>
      <c r="T573" s="7"/>
      <c r="U573" s="7"/>
      <c r="V573" s="7"/>
      <c r="W573" s="7"/>
    </row>
    <row r="574" spans="1:23" ht="14.4" customHeight="1" x14ac:dyDescent="0.3">
      <c r="A574" s="139"/>
      <c r="B574" s="140"/>
      <c r="C574" s="53">
        <v>50</v>
      </c>
      <c r="D574" s="464">
        <v>152</v>
      </c>
      <c r="E574" s="53"/>
      <c r="F574" s="343"/>
      <c r="G574" s="343"/>
      <c r="H574" s="46"/>
      <c r="I574" s="46"/>
      <c r="J574" s="46"/>
      <c r="K574" s="42">
        <f t="shared" si="166"/>
        <v>0</v>
      </c>
      <c r="L574" s="43">
        <f t="shared" si="167"/>
        <v>0</v>
      </c>
      <c r="M574" s="43"/>
      <c r="N574" s="299"/>
      <c r="O574" s="7"/>
      <c r="P574" s="495"/>
      <c r="Q574" s="464"/>
      <c r="R574" s="7"/>
      <c r="S574" s="7"/>
      <c r="T574" s="7"/>
      <c r="U574" s="7"/>
      <c r="V574" s="7"/>
      <c r="W574" s="7"/>
    </row>
    <row r="575" spans="1:23" ht="14.4" customHeight="1" x14ac:dyDescent="0.3">
      <c r="A575" s="139"/>
      <c r="B575" s="140"/>
      <c r="C575" s="53">
        <v>52</v>
      </c>
      <c r="D575" s="464">
        <v>173</v>
      </c>
      <c r="E575" s="53"/>
      <c r="F575" s="343"/>
      <c r="G575" s="343"/>
      <c r="H575" s="46"/>
      <c r="I575" s="46"/>
      <c r="J575" s="46"/>
      <c r="K575" s="42">
        <f t="shared" si="166"/>
        <v>0</v>
      </c>
      <c r="L575" s="43">
        <f t="shared" si="167"/>
        <v>0</v>
      </c>
      <c r="M575" s="43"/>
      <c r="N575" s="299"/>
      <c r="O575" s="7"/>
      <c r="P575" s="495"/>
      <c r="Q575" s="464"/>
      <c r="R575" s="7"/>
      <c r="S575" s="7"/>
      <c r="T575" s="7"/>
      <c r="U575" s="7"/>
      <c r="V575" s="7"/>
      <c r="W575" s="7"/>
    </row>
    <row r="576" spans="1:23" ht="14.4" customHeight="1" x14ac:dyDescent="0.3">
      <c r="A576" s="139"/>
      <c r="B576" s="140"/>
      <c r="C576" s="53">
        <v>54</v>
      </c>
      <c r="D576" s="464">
        <v>173</v>
      </c>
      <c r="E576" s="53"/>
      <c r="F576" s="343"/>
      <c r="G576" s="343"/>
      <c r="H576" s="46"/>
      <c r="I576" s="46"/>
      <c r="J576" s="46"/>
      <c r="K576" s="42">
        <f t="shared" si="166"/>
        <v>0</v>
      </c>
      <c r="L576" s="43">
        <f t="shared" si="167"/>
        <v>0</v>
      </c>
      <c r="M576" s="43"/>
      <c r="N576" s="299"/>
      <c r="O576" s="7"/>
      <c r="P576" s="495"/>
      <c r="Q576" s="464"/>
      <c r="R576" s="7"/>
      <c r="S576" s="7"/>
      <c r="T576" s="7"/>
      <c r="U576" s="7"/>
      <c r="V576" s="7"/>
      <c r="W576" s="7"/>
    </row>
    <row r="577" spans="1:23" ht="14.4" customHeight="1" thickBot="1" x14ac:dyDescent="0.35">
      <c r="A577" s="139"/>
      <c r="B577" s="140"/>
      <c r="C577" s="53">
        <v>56</v>
      </c>
      <c r="D577" s="464">
        <v>185</v>
      </c>
      <c r="E577" s="53"/>
      <c r="F577" s="343"/>
      <c r="G577" s="343"/>
      <c r="H577" s="46"/>
      <c r="I577" s="46"/>
      <c r="J577" s="46"/>
      <c r="K577" s="42">
        <f t="shared" si="166"/>
        <v>0</v>
      </c>
      <c r="L577" s="43">
        <f t="shared" si="167"/>
        <v>0</v>
      </c>
      <c r="M577" s="43"/>
      <c r="N577" s="299"/>
      <c r="O577" s="7"/>
      <c r="P577" s="495"/>
      <c r="Q577" s="464"/>
      <c r="R577" s="7"/>
      <c r="S577" s="7"/>
      <c r="T577" s="7"/>
      <c r="U577" s="7"/>
      <c r="V577" s="7"/>
      <c r="W577" s="7"/>
    </row>
    <row r="578" spans="1:23" ht="14.4" customHeight="1" x14ac:dyDescent="0.3">
      <c r="A578" s="137" t="s">
        <v>275</v>
      </c>
      <c r="B578" s="138"/>
      <c r="C578" s="27"/>
      <c r="D578" s="464">
        <v>0</v>
      </c>
      <c r="E578" s="52" t="s">
        <v>278</v>
      </c>
      <c r="F578" s="52" t="s">
        <v>279</v>
      </c>
      <c r="G578" s="52" t="s">
        <v>281</v>
      </c>
      <c r="H578" s="52" t="s">
        <v>280</v>
      </c>
      <c r="I578" s="52" t="s">
        <v>282</v>
      </c>
      <c r="J578" s="52" t="s">
        <v>283</v>
      </c>
      <c r="K578" s="42"/>
      <c r="L578" s="37"/>
      <c r="M578" s="37"/>
      <c r="N578" s="299"/>
      <c r="O578" s="7"/>
      <c r="P578" s="495"/>
      <c r="Q578" s="464"/>
      <c r="R578" s="7"/>
      <c r="S578" s="7"/>
      <c r="T578" s="7"/>
      <c r="U578" s="7"/>
      <c r="V578" s="7"/>
      <c r="W578" s="7"/>
    </row>
    <row r="579" spans="1:23" ht="14.4" customHeight="1" x14ac:dyDescent="0.3">
      <c r="A579" s="139"/>
      <c r="B579" s="140"/>
      <c r="C579" s="53" t="s">
        <v>287</v>
      </c>
      <c r="D579" s="464">
        <v>15</v>
      </c>
      <c r="E579" s="53"/>
      <c r="F579" s="53"/>
      <c r="G579" s="53"/>
      <c r="H579" s="53"/>
      <c r="I579" s="53"/>
      <c r="J579" s="53"/>
      <c r="K579" s="42">
        <f t="shared" si="166"/>
        <v>0</v>
      </c>
      <c r="L579" s="43">
        <f t="shared" ref="L579:L581" si="168">K579*D579</f>
        <v>0</v>
      </c>
      <c r="M579" s="43"/>
      <c r="N579" s="299"/>
      <c r="O579" s="7"/>
      <c r="P579" s="495"/>
      <c r="Q579" s="464"/>
      <c r="R579" s="7"/>
      <c r="S579" s="7"/>
      <c r="T579" s="7"/>
      <c r="U579" s="7"/>
      <c r="V579" s="7"/>
      <c r="W579" s="7"/>
    </row>
    <row r="580" spans="1:23" ht="14.4" customHeight="1" x14ac:dyDescent="0.3">
      <c r="A580" s="139"/>
      <c r="B580" s="140"/>
      <c r="C580" s="53" t="s">
        <v>277</v>
      </c>
      <c r="D580" s="464">
        <v>15</v>
      </c>
      <c r="E580" s="53"/>
      <c r="F580" s="53"/>
      <c r="G580" s="53"/>
      <c r="H580" s="53"/>
      <c r="I580" s="53"/>
      <c r="J580" s="53"/>
      <c r="K580" s="42">
        <f t="shared" si="166"/>
        <v>0</v>
      </c>
      <c r="L580" s="43">
        <f>K580*D580</f>
        <v>0</v>
      </c>
      <c r="M580" s="43"/>
      <c r="N580" s="299"/>
      <c r="O580" s="7"/>
      <c r="P580" s="495"/>
      <c r="Q580" s="464"/>
      <c r="R580" s="7"/>
      <c r="S580" s="7"/>
      <c r="T580" s="7"/>
      <c r="U580" s="7"/>
      <c r="V580" s="7"/>
      <c r="W580" s="7"/>
    </row>
    <row r="581" spans="1:23" ht="14.4" customHeight="1" x14ac:dyDescent="0.3">
      <c r="A581" s="139"/>
      <c r="B581" s="374"/>
      <c r="C581" s="53" t="s">
        <v>276</v>
      </c>
      <c r="D581" s="464">
        <v>15</v>
      </c>
      <c r="E581" s="53"/>
      <c r="F581" s="53"/>
      <c r="G581" s="53"/>
      <c r="H581" s="53"/>
      <c r="I581" s="53"/>
      <c r="J581" s="53"/>
      <c r="K581" s="42">
        <f t="shared" si="166"/>
        <v>0</v>
      </c>
      <c r="L581" s="43">
        <f t="shared" si="168"/>
        <v>0</v>
      </c>
      <c r="M581" s="43"/>
      <c r="N581" s="299"/>
      <c r="O581" s="7"/>
      <c r="P581" s="495"/>
      <c r="Q581" s="464"/>
      <c r="R581" s="7"/>
      <c r="S581" s="7"/>
      <c r="T581" s="7"/>
      <c r="U581" s="7"/>
      <c r="V581" s="7"/>
      <c r="W581" s="7"/>
    </row>
    <row r="582" spans="1:23" ht="14.4" customHeight="1" x14ac:dyDescent="0.3">
      <c r="B582" s="374"/>
      <c r="C582" s="326"/>
      <c r="D582" s="464">
        <v>0</v>
      </c>
      <c r="E582" s="326"/>
      <c r="F582" s="46"/>
      <c r="G582" s="46"/>
      <c r="H582" s="46"/>
      <c r="I582" s="46"/>
      <c r="J582" s="46"/>
      <c r="K582" s="42">
        <f t="shared" si="166"/>
        <v>0</v>
      </c>
      <c r="L582" s="43">
        <f>K582*D582</f>
        <v>0</v>
      </c>
      <c r="M582" s="43"/>
      <c r="N582" s="299"/>
      <c r="O582" s="7"/>
      <c r="P582" s="495"/>
      <c r="Q582" s="464"/>
      <c r="R582" s="7"/>
      <c r="S582" s="7"/>
      <c r="T582" s="7"/>
      <c r="U582" s="7"/>
      <c r="V582" s="7"/>
      <c r="W582" s="7"/>
    </row>
    <row r="583" spans="1:23" ht="14.4" customHeight="1" x14ac:dyDescent="0.3">
      <c r="B583" s="374"/>
      <c r="C583" s="326"/>
      <c r="D583" s="464">
        <v>0</v>
      </c>
      <c r="E583" s="326"/>
      <c r="F583" s="46"/>
      <c r="G583" s="46"/>
      <c r="H583" s="46"/>
      <c r="I583" s="46"/>
      <c r="J583" s="46"/>
      <c r="K583" s="42">
        <f t="shared" si="166"/>
        <v>0</v>
      </c>
      <c r="L583" s="43">
        <f>K583*D583</f>
        <v>0</v>
      </c>
      <c r="M583" s="43"/>
      <c r="N583" s="299"/>
      <c r="O583" s="7"/>
      <c r="P583" s="495"/>
      <c r="Q583" s="464"/>
      <c r="R583" s="7"/>
      <c r="S583" s="7"/>
      <c r="T583" s="7"/>
      <c r="U583" s="7"/>
      <c r="V583" s="7"/>
      <c r="W583" s="7"/>
    </row>
    <row r="584" spans="1:23" ht="14.4" customHeight="1" thickBot="1" x14ac:dyDescent="0.35">
      <c r="A584" t="s">
        <v>624</v>
      </c>
      <c r="B584" s="374"/>
      <c r="C584" s="326"/>
      <c r="D584" s="464">
        <v>0</v>
      </c>
      <c r="E584" s="326"/>
      <c r="F584" s="46"/>
      <c r="G584" s="46"/>
      <c r="H584" s="46"/>
      <c r="I584" s="46"/>
      <c r="J584" s="46"/>
      <c r="K584" s="42">
        <f t="shared" si="166"/>
        <v>0</v>
      </c>
      <c r="L584" s="43">
        <f>K584*D584</f>
        <v>0</v>
      </c>
      <c r="M584" s="43"/>
      <c r="N584" s="299"/>
      <c r="O584" s="7"/>
      <c r="P584" s="495"/>
      <c r="Q584" s="464"/>
      <c r="R584" s="7"/>
      <c r="S584" s="7"/>
      <c r="T584" s="7"/>
      <c r="U584" s="7"/>
      <c r="V584" s="7"/>
      <c r="W584" s="7"/>
    </row>
    <row r="585" spans="1:23" ht="14.4" customHeight="1" x14ac:dyDescent="0.3">
      <c r="A585" s="137" t="s">
        <v>286</v>
      </c>
      <c r="B585" s="138" t="s">
        <v>285</v>
      </c>
      <c r="C585" s="27"/>
      <c r="D585" s="464">
        <v>0</v>
      </c>
      <c r="E585" s="52" t="s">
        <v>129</v>
      </c>
      <c r="F585" s="52" t="s">
        <v>156</v>
      </c>
      <c r="G585" s="52" t="s">
        <v>65</v>
      </c>
      <c r="H585" s="52" t="s">
        <v>284</v>
      </c>
      <c r="I585" s="52" t="s">
        <v>124</v>
      </c>
      <c r="J585" s="52" t="s">
        <v>253</v>
      </c>
      <c r="K585" s="42"/>
      <c r="L585" s="37"/>
      <c r="M585" s="37"/>
      <c r="N585" s="299"/>
      <c r="O585" s="7"/>
      <c r="P585" s="495"/>
      <c r="Q585" s="464"/>
      <c r="R585" s="7"/>
      <c r="S585" s="7"/>
      <c r="T585" s="7"/>
      <c r="U585" s="7"/>
      <c r="V585" s="7"/>
      <c r="W585" s="7"/>
    </row>
    <row r="586" spans="1:23" ht="14.4" customHeight="1" x14ac:dyDescent="0.3">
      <c r="A586" s="139"/>
      <c r="B586" s="140"/>
      <c r="C586" s="53" t="s">
        <v>277</v>
      </c>
      <c r="D586" s="464">
        <v>23</v>
      </c>
      <c r="E586" s="53"/>
      <c r="F586" s="53"/>
      <c r="G586" s="53"/>
      <c r="H586" s="53"/>
      <c r="I586" s="53"/>
      <c r="J586" s="53"/>
      <c r="K586" s="42">
        <f t="shared" si="166"/>
        <v>0</v>
      </c>
      <c r="L586" s="43">
        <f t="shared" ref="L586:L590" si="169">K586*D586</f>
        <v>0</v>
      </c>
      <c r="M586" s="43"/>
      <c r="N586" s="299"/>
      <c r="O586" s="7"/>
      <c r="P586" s="495"/>
      <c r="Q586" s="464"/>
      <c r="R586" s="7"/>
      <c r="S586" s="7"/>
      <c r="T586" s="7"/>
      <c r="U586" s="7"/>
      <c r="V586" s="7"/>
      <c r="W586" s="7"/>
    </row>
    <row r="587" spans="1:23" ht="14.4" customHeight="1" x14ac:dyDescent="0.3">
      <c r="A587" s="139"/>
      <c r="B587" s="140"/>
      <c r="C587" s="53" t="s">
        <v>276</v>
      </c>
      <c r="D587" s="464">
        <v>23</v>
      </c>
      <c r="E587" s="53"/>
      <c r="F587" s="53"/>
      <c r="G587" s="53"/>
      <c r="H587" s="53"/>
      <c r="I587" s="53"/>
      <c r="J587" s="53"/>
      <c r="K587" s="42">
        <f t="shared" si="166"/>
        <v>0</v>
      </c>
      <c r="L587" s="43">
        <f t="shared" si="169"/>
        <v>0</v>
      </c>
      <c r="M587" s="43"/>
      <c r="N587" s="299"/>
      <c r="O587" s="7"/>
      <c r="P587" s="495"/>
      <c r="Q587" s="464"/>
      <c r="R587" s="7"/>
      <c r="S587" s="7"/>
      <c r="T587" s="7"/>
      <c r="U587" s="7"/>
      <c r="V587" s="7"/>
      <c r="W587" s="7"/>
    </row>
    <row r="588" spans="1:23" ht="14.4" customHeight="1" x14ac:dyDescent="0.3">
      <c r="A588" s="139"/>
      <c r="B588" s="374"/>
      <c r="C588" s="326"/>
      <c r="D588" s="464">
        <v>0</v>
      </c>
      <c r="E588" s="326"/>
      <c r="F588" s="46"/>
      <c r="G588" s="46"/>
      <c r="H588" s="46"/>
      <c r="I588" s="46"/>
      <c r="J588" s="46"/>
      <c r="K588" s="42">
        <f t="shared" si="166"/>
        <v>0</v>
      </c>
      <c r="L588" s="43">
        <f t="shared" si="169"/>
        <v>0</v>
      </c>
      <c r="M588" s="43"/>
      <c r="N588" s="299"/>
      <c r="O588" s="7"/>
      <c r="P588" s="495"/>
      <c r="Q588" s="464"/>
      <c r="R588" s="7"/>
      <c r="S588" s="7"/>
      <c r="T588" s="7"/>
      <c r="U588" s="7"/>
      <c r="V588" s="7"/>
      <c r="W588" s="7"/>
    </row>
    <row r="589" spans="1:23" ht="14.4" customHeight="1" x14ac:dyDescent="0.3">
      <c r="B589" s="374"/>
      <c r="C589" s="326"/>
      <c r="D589" s="464">
        <v>0</v>
      </c>
      <c r="E589" s="326"/>
      <c r="F589" s="46"/>
      <c r="G589" s="46"/>
      <c r="H589" s="46"/>
      <c r="I589" s="46"/>
      <c r="J589" s="46"/>
      <c r="K589" s="42">
        <f t="shared" si="166"/>
        <v>0</v>
      </c>
      <c r="L589" s="43">
        <f t="shared" si="169"/>
        <v>0</v>
      </c>
      <c r="M589" s="43"/>
      <c r="N589" s="299"/>
      <c r="O589" s="7"/>
      <c r="P589" s="495"/>
      <c r="Q589" s="464"/>
      <c r="R589" s="7"/>
      <c r="S589" s="7"/>
      <c r="T589" s="7"/>
      <c r="U589" s="7"/>
      <c r="V589" s="7"/>
      <c r="W589" s="7"/>
    </row>
    <row r="590" spans="1:23" ht="14.4" customHeight="1" thickBot="1" x14ac:dyDescent="0.35">
      <c r="B590" s="374"/>
      <c r="C590" s="326"/>
      <c r="D590" s="464">
        <v>0</v>
      </c>
      <c r="E590" s="326"/>
      <c r="F590" s="46"/>
      <c r="G590" s="46"/>
      <c r="H590" s="46"/>
      <c r="I590" s="46"/>
      <c r="J590" s="46"/>
      <c r="K590" s="42">
        <f t="shared" si="166"/>
        <v>0</v>
      </c>
      <c r="L590" s="43">
        <f t="shared" si="169"/>
        <v>0</v>
      </c>
      <c r="M590" s="43"/>
      <c r="N590" s="299"/>
      <c r="O590" s="7"/>
      <c r="P590" s="495"/>
      <c r="Q590" s="464"/>
      <c r="R590" s="7"/>
      <c r="S590" s="7"/>
      <c r="T590" s="7"/>
      <c r="U590" s="7"/>
      <c r="V590" s="7"/>
      <c r="W590" s="7"/>
    </row>
    <row r="591" spans="1:23" ht="14.4" customHeight="1" x14ac:dyDescent="0.3">
      <c r="A591" s="137" t="s">
        <v>339</v>
      </c>
      <c r="B591" s="138" t="s">
        <v>340</v>
      </c>
      <c r="C591" s="27"/>
      <c r="D591" s="464">
        <v>0</v>
      </c>
      <c r="E591" s="52" t="s">
        <v>282</v>
      </c>
      <c r="F591" s="52" t="s">
        <v>278</v>
      </c>
      <c r="G591" s="75"/>
      <c r="H591" s="75"/>
      <c r="I591" s="75"/>
      <c r="J591" s="75"/>
      <c r="K591" s="42"/>
      <c r="L591" s="37"/>
      <c r="M591" s="37"/>
      <c r="N591" s="299"/>
      <c r="O591" s="7"/>
      <c r="P591" s="495"/>
      <c r="Q591" s="464"/>
      <c r="R591" s="7"/>
      <c r="S591" s="7"/>
      <c r="T591" s="7"/>
      <c r="U591" s="7"/>
      <c r="V591" s="7"/>
      <c r="W591" s="7"/>
    </row>
    <row r="592" spans="1:23" ht="14.4" customHeight="1" x14ac:dyDescent="0.3">
      <c r="A592" s="139"/>
      <c r="B592" s="140"/>
      <c r="C592" s="53" t="s">
        <v>277</v>
      </c>
      <c r="D592" s="464">
        <v>22</v>
      </c>
      <c r="E592" s="53"/>
      <c r="F592" s="53"/>
      <c r="G592" s="326"/>
      <c r="H592" s="326"/>
      <c r="I592" s="326"/>
      <c r="J592" s="326"/>
      <c r="K592" s="42">
        <f t="shared" si="166"/>
        <v>0</v>
      </c>
      <c r="L592" s="43">
        <f t="shared" ref="L592:L596" si="170">K592*D592</f>
        <v>0</v>
      </c>
      <c r="M592" s="43"/>
      <c r="N592" s="299"/>
      <c r="O592" s="7"/>
      <c r="P592" s="495"/>
      <c r="Q592" s="464"/>
      <c r="R592" s="7"/>
      <c r="S592" s="7"/>
      <c r="T592" s="7"/>
      <c r="U592" s="7"/>
      <c r="V592" s="7"/>
      <c r="W592" s="7"/>
    </row>
    <row r="593" spans="1:23" ht="14.4" customHeight="1" x14ac:dyDescent="0.3">
      <c r="A593" s="139"/>
      <c r="B593" s="140"/>
      <c r="C593" s="53" t="s">
        <v>276</v>
      </c>
      <c r="D593" s="464">
        <v>22</v>
      </c>
      <c r="E593" s="53"/>
      <c r="F593" s="53"/>
      <c r="G593" s="326"/>
      <c r="H593" s="326"/>
      <c r="I593" s="326"/>
      <c r="J593" s="326"/>
      <c r="K593" s="42">
        <f t="shared" si="166"/>
        <v>0</v>
      </c>
      <c r="L593" s="43">
        <f t="shared" si="170"/>
        <v>0</v>
      </c>
      <c r="M593" s="43"/>
      <c r="N593" s="299"/>
      <c r="O593" s="7"/>
      <c r="P593" s="495"/>
      <c r="Q593" s="464"/>
      <c r="R593" s="7"/>
      <c r="S593" s="7"/>
      <c r="T593" s="7"/>
      <c r="U593" s="7"/>
      <c r="V593" s="7"/>
      <c r="W593" s="7"/>
    </row>
    <row r="594" spans="1:23" ht="14.4" customHeight="1" x14ac:dyDescent="0.3">
      <c r="A594" s="139"/>
      <c r="B594" s="374"/>
      <c r="C594" s="326"/>
      <c r="D594" s="464">
        <v>0</v>
      </c>
      <c r="E594" s="326"/>
      <c r="F594" s="46"/>
      <c r="G594" s="333"/>
      <c r="H594" s="333"/>
      <c r="I594" s="333"/>
      <c r="J594" s="333"/>
      <c r="K594" s="42">
        <f t="shared" si="166"/>
        <v>0</v>
      </c>
      <c r="L594" s="43">
        <f t="shared" si="170"/>
        <v>0</v>
      </c>
      <c r="M594" s="43"/>
      <c r="N594" s="299"/>
      <c r="O594" s="7"/>
      <c r="P594" s="495"/>
      <c r="Q594" s="464"/>
      <c r="R594" s="7"/>
      <c r="S594" s="7"/>
      <c r="T594" s="7"/>
      <c r="U594" s="7"/>
      <c r="V594" s="7"/>
      <c r="W594" s="7"/>
    </row>
    <row r="595" spans="1:23" ht="14.4" customHeight="1" x14ac:dyDescent="0.3">
      <c r="B595" s="374"/>
      <c r="C595" s="326"/>
      <c r="D595" s="464">
        <v>0</v>
      </c>
      <c r="E595" s="326"/>
      <c r="F595" s="46"/>
      <c r="G595" s="46"/>
      <c r="H595" s="46"/>
      <c r="I595" s="46"/>
      <c r="J595" s="46"/>
      <c r="K595" s="42">
        <f t="shared" si="166"/>
        <v>0</v>
      </c>
      <c r="L595" s="43">
        <f t="shared" si="170"/>
        <v>0</v>
      </c>
      <c r="M595" s="43"/>
      <c r="N595" s="299"/>
      <c r="O595" s="7"/>
      <c r="P595" s="495"/>
      <c r="Q595" s="464"/>
      <c r="R595" s="7"/>
      <c r="S595" s="7"/>
      <c r="T595" s="7"/>
      <c r="U595" s="7"/>
      <c r="V595" s="7"/>
      <c r="W595" s="7"/>
    </row>
    <row r="596" spans="1:23" ht="14.4" customHeight="1" thickBot="1" x14ac:dyDescent="0.35">
      <c r="B596" s="374"/>
      <c r="C596" s="326"/>
      <c r="D596" s="464">
        <v>0</v>
      </c>
      <c r="E596" s="326"/>
      <c r="F596" s="46"/>
      <c r="G596" s="46"/>
      <c r="H596" s="46"/>
      <c r="I596" s="46"/>
      <c r="J596" s="46"/>
      <c r="K596" s="42">
        <f t="shared" si="166"/>
        <v>0</v>
      </c>
      <c r="L596" s="43">
        <f t="shared" si="170"/>
        <v>0</v>
      </c>
      <c r="M596" s="43"/>
      <c r="N596" s="299"/>
      <c r="O596" s="7"/>
      <c r="P596" s="495"/>
      <c r="Q596" s="464"/>
      <c r="R596" s="7"/>
      <c r="S596" s="7"/>
      <c r="T596" s="7"/>
      <c r="U596" s="7"/>
      <c r="V596" s="7"/>
      <c r="W596" s="7"/>
    </row>
    <row r="597" spans="1:23" ht="14.4" customHeight="1" x14ac:dyDescent="0.3">
      <c r="A597" s="137" t="s">
        <v>339</v>
      </c>
      <c r="B597" s="138" t="s">
        <v>345</v>
      </c>
      <c r="C597" s="27"/>
      <c r="D597" s="464">
        <v>0</v>
      </c>
      <c r="E597" s="52" t="s">
        <v>156</v>
      </c>
      <c r="F597" s="52" t="s">
        <v>129</v>
      </c>
      <c r="G597" s="52" t="s">
        <v>155</v>
      </c>
      <c r="H597" s="75"/>
      <c r="I597" s="75"/>
      <c r="J597" s="75"/>
      <c r="K597" s="42"/>
      <c r="L597" s="37"/>
      <c r="M597" s="37"/>
      <c r="N597" s="299"/>
      <c r="O597" s="7"/>
      <c r="P597" s="495"/>
      <c r="Q597" s="464"/>
      <c r="R597" s="7"/>
      <c r="S597" s="7"/>
      <c r="T597" s="7"/>
      <c r="U597" s="7"/>
      <c r="V597" s="7"/>
      <c r="W597" s="7"/>
    </row>
    <row r="598" spans="1:23" ht="14.4" customHeight="1" x14ac:dyDescent="0.3">
      <c r="A598" s="139"/>
      <c r="B598" s="140"/>
      <c r="C598" s="53" t="s">
        <v>277</v>
      </c>
      <c r="D598" s="464">
        <v>42</v>
      </c>
      <c r="E598" s="53"/>
      <c r="F598" s="53"/>
      <c r="G598" s="53"/>
      <c r="H598" s="326"/>
      <c r="I598" s="326"/>
      <c r="J598" s="326"/>
      <c r="K598" s="42">
        <f t="shared" si="166"/>
        <v>0</v>
      </c>
      <c r="L598" s="43">
        <f t="shared" ref="L598:L602" si="171">K598*D598</f>
        <v>0</v>
      </c>
      <c r="M598" s="43"/>
      <c r="N598" s="299"/>
      <c r="O598" s="7"/>
      <c r="P598" s="495"/>
      <c r="Q598" s="464"/>
      <c r="R598" s="7"/>
      <c r="S598" s="7"/>
      <c r="T598" s="7"/>
      <c r="U598" s="7"/>
      <c r="V598" s="7"/>
      <c r="W598" s="7"/>
    </row>
    <row r="599" spans="1:23" ht="14.4" customHeight="1" x14ac:dyDescent="0.3">
      <c r="A599" s="139"/>
      <c r="B599" s="140"/>
      <c r="C599" s="53" t="s">
        <v>276</v>
      </c>
      <c r="D599" s="464">
        <v>42</v>
      </c>
      <c r="E599" s="53"/>
      <c r="F599" s="53"/>
      <c r="G599" s="53"/>
      <c r="H599" s="326"/>
      <c r="I599" s="326"/>
      <c r="J599" s="326"/>
      <c r="K599" s="42">
        <f t="shared" si="166"/>
        <v>0</v>
      </c>
      <c r="L599" s="43">
        <f t="shared" si="171"/>
        <v>0</v>
      </c>
      <c r="M599" s="43"/>
      <c r="N599" s="299"/>
      <c r="O599" s="7"/>
      <c r="P599" s="495"/>
      <c r="Q599" s="464"/>
      <c r="R599" s="7"/>
      <c r="S599" s="7"/>
      <c r="T599" s="7"/>
      <c r="U599" s="7"/>
      <c r="V599" s="7"/>
      <c r="W599" s="7"/>
    </row>
    <row r="600" spans="1:23" ht="14.4" customHeight="1" x14ac:dyDescent="0.3">
      <c r="A600" s="139"/>
      <c r="B600" s="374"/>
      <c r="C600" s="326"/>
      <c r="D600" s="464">
        <v>0</v>
      </c>
      <c r="E600" s="326"/>
      <c r="F600" s="46"/>
      <c r="G600" s="333"/>
      <c r="H600" s="333"/>
      <c r="I600" s="333"/>
      <c r="J600" s="333"/>
      <c r="K600" s="42">
        <f t="shared" si="166"/>
        <v>0</v>
      </c>
      <c r="L600" s="43">
        <f t="shared" si="171"/>
        <v>0</v>
      </c>
      <c r="M600" s="43"/>
      <c r="N600" s="299"/>
      <c r="O600" s="7"/>
      <c r="P600" s="495"/>
      <c r="Q600" s="464"/>
      <c r="R600" s="7"/>
      <c r="S600" s="7"/>
      <c r="T600" s="7"/>
      <c r="U600" s="7"/>
      <c r="V600" s="7"/>
      <c r="W600" s="7"/>
    </row>
    <row r="601" spans="1:23" ht="14.4" customHeight="1" x14ac:dyDescent="0.3">
      <c r="B601" s="374"/>
      <c r="C601" s="326"/>
      <c r="D601" s="464">
        <v>0</v>
      </c>
      <c r="E601" s="326"/>
      <c r="F601" s="46"/>
      <c r="G601" s="46"/>
      <c r="H601" s="46"/>
      <c r="I601" s="46"/>
      <c r="J601" s="46"/>
      <c r="K601" s="42">
        <f t="shared" si="166"/>
        <v>0</v>
      </c>
      <c r="L601" s="43">
        <f t="shared" si="171"/>
        <v>0</v>
      </c>
      <c r="M601" s="43"/>
      <c r="N601" s="299"/>
      <c r="O601" s="7"/>
      <c r="P601" s="495"/>
      <c r="Q601" s="464"/>
      <c r="R601" s="7"/>
      <c r="S601" s="7"/>
      <c r="T601" s="7"/>
      <c r="U601" s="7"/>
      <c r="V601" s="7"/>
      <c r="W601" s="7"/>
    </row>
    <row r="602" spans="1:23" ht="14.4" customHeight="1" thickBot="1" x14ac:dyDescent="0.35">
      <c r="B602" s="374"/>
      <c r="C602" s="326"/>
      <c r="D602" s="464">
        <v>0</v>
      </c>
      <c r="E602" s="326"/>
      <c r="F602" s="46"/>
      <c r="G602" s="46"/>
      <c r="H602" s="46"/>
      <c r="I602" s="46"/>
      <c r="J602" s="46"/>
      <c r="K602" s="42">
        <f t="shared" si="166"/>
        <v>0</v>
      </c>
      <c r="L602" s="43">
        <f t="shared" si="171"/>
        <v>0</v>
      </c>
      <c r="M602" s="43"/>
      <c r="N602" s="299"/>
      <c r="O602" s="7"/>
      <c r="P602" s="495"/>
      <c r="Q602" s="464"/>
      <c r="R602" s="7"/>
      <c r="S602" s="7"/>
      <c r="T602" s="7"/>
      <c r="U602" s="7"/>
      <c r="V602" s="7"/>
      <c r="W602" s="7"/>
    </row>
    <row r="603" spans="1:23" ht="14.4" customHeight="1" x14ac:dyDescent="0.3">
      <c r="A603" s="221" t="s">
        <v>288</v>
      </c>
      <c r="B603" s="138" t="s">
        <v>285</v>
      </c>
      <c r="C603" s="27"/>
      <c r="D603" s="464">
        <v>0</v>
      </c>
      <c r="E603" s="52" t="s">
        <v>278</v>
      </c>
      <c r="F603" s="52" t="s">
        <v>290</v>
      </c>
      <c r="G603" s="52" t="s">
        <v>291</v>
      </c>
      <c r="H603" s="52" t="s">
        <v>33</v>
      </c>
      <c r="I603" s="52" t="s">
        <v>292</v>
      </c>
      <c r="J603" s="52" t="s">
        <v>150</v>
      </c>
      <c r="K603" s="42"/>
      <c r="L603" s="37"/>
      <c r="M603" s="37"/>
      <c r="N603" s="299"/>
      <c r="O603" s="7"/>
      <c r="P603" s="495"/>
      <c r="Q603" s="464"/>
      <c r="R603" s="7"/>
      <c r="S603" s="7"/>
      <c r="T603" s="7"/>
      <c r="U603" s="7"/>
      <c r="V603" s="7"/>
      <c r="W603" s="7"/>
    </row>
    <row r="604" spans="1:23" ht="14.4" customHeight="1" x14ac:dyDescent="0.3">
      <c r="A604" s="139"/>
      <c r="B604" s="140"/>
      <c r="C604" s="53" t="s">
        <v>287</v>
      </c>
      <c r="D604" s="464">
        <v>15</v>
      </c>
      <c r="E604" s="53"/>
      <c r="F604" s="53"/>
      <c r="G604" s="53"/>
      <c r="H604" s="53"/>
      <c r="I604" s="53"/>
      <c r="J604" s="53"/>
      <c r="K604" s="42">
        <f t="shared" si="166"/>
        <v>0</v>
      </c>
      <c r="L604" s="43">
        <f>K604*D604</f>
        <v>0</v>
      </c>
      <c r="M604" s="43"/>
      <c r="N604" s="299"/>
      <c r="O604" s="7"/>
      <c r="P604" s="495"/>
      <c r="Q604" s="464"/>
      <c r="R604" s="7"/>
      <c r="S604" s="7"/>
      <c r="T604" s="7"/>
      <c r="U604" s="7"/>
      <c r="V604" s="7"/>
      <c r="W604" s="7"/>
    </row>
    <row r="605" spans="1:23" ht="14.4" customHeight="1" x14ac:dyDescent="0.3">
      <c r="A605" s="139"/>
      <c r="B605" s="140"/>
      <c r="C605" s="53"/>
      <c r="D605" s="464">
        <v>0</v>
      </c>
      <c r="E605" s="53"/>
      <c r="F605" s="53"/>
      <c r="G605" s="53"/>
      <c r="H605" s="53"/>
      <c r="I605" s="53"/>
      <c r="J605" s="53"/>
      <c r="K605" s="42">
        <f t="shared" si="166"/>
        <v>0</v>
      </c>
      <c r="L605" s="43">
        <f>K605*D605</f>
        <v>0</v>
      </c>
      <c r="M605" s="43"/>
      <c r="N605" s="299"/>
      <c r="O605" s="7"/>
      <c r="P605" s="495"/>
      <c r="Q605" s="464"/>
      <c r="R605" s="7"/>
      <c r="S605" s="7"/>
      <c r="T605" s="7"/>
      <c r="U605" s="7"/>
      <c r="V605" s="7"/>
      <c r="W605" s="7"/>
    </row>
    <row r="606" spans="1:23" ht="14.4" customHeight="1" x14ac:dyDescent="0.3">
      <c r="A606" s="139"/>
      <c r="B606" s="374"/>
      <c r="C606" s="326"/>
      <c r="D606" s="464">
        <v>0</v>
      </c>
      <c r="E606" s="326"/>
      <c r="F606" s="46"/>
      <c r="G606" s="46"/>
      <c r="H606" s="46"/>
      <c r="I606" s="46"/>
      <c r="J606" s="46"/>
      <c r="K606" s="42">
        <f t="shared" si="166"/>
        <v>0</v>
      </c>
      <c r="L606" s="43">
        <f>K606*D606</f>
        <v>0</v>
      </c>
      <c r="M606" s="43"/>
      <c r="N606" s="299"/>
      <c r="O606" s="7"/>
      <c r="P606" s="495"/>
      <c r="Q606" s="464"/>
      <c r="R606" s="7"/>
      <c r="S606" s="7"/>
      <c r="T606" s="7"/>
      <c r="U606" s="7"/>
      <c r="V606" s="7"/>
      <c r="W606" s="7"/>
    </row>
    <row r="607" spans="1:23" ht="14.4" customHeight="1" x14ac:dyDescent="0.3">
      <c r="A607" s="243"/>
      <c r="B607" s="374"/>
      <c r="C607" s="326"/>
      <c r="D607" s="464">
        <v>0</v>
      </c>
      <c r="E607" s="326"/>
      <c r="F607" s="46"/>
      <c r="G607" s="46"/>
      <c r="H607" s="46"/>
      <c r="I607" s="46"/>
      <c r="J607" s="46"/>
      <c r="K607" s="42">
        <f t="shared" si="166"/>
        <v>0</v>
      </c>
      <c r="L607" s="43">
        <f t="shared" ref="L607" si="172">K607*D607</f>
        <v>0</v>
      </c>
      <c r="M607" s="43"/>
      <c r="N607" s="299"/>
      <c r="O607" s="7"/>
      <c r="P607" s="495"/>
      <c r="Q607" s="464"/>
      <c r="R607" s="7"/>
      <c r="S607" s="7"/>
      <c r="T607" s="7"/>
      <c r="U607" s="7"/>
      <c r="V607" s="7"/>
      <c r="W607" s="7"/>
    </row>
    <row r="608" spans="1:23" ht="14.4" customHeight="1" thickBot="1" x14ac:dyDescent="0.35">
      <c r="A608" s="243"/>
      <c r="B608" s="374"/>
      <c r="C608" s="326"/>
      <c r="D608" s="464">
        <v>0</v>
      </c>
      <c r="E608" s="326"/>
      <c r="F608" s="46"/>
      <c r="G608" s="46"/>
      <c r="H608" s="46"/>
      <c r="I608" s="46"/>
      <c r="J608" s="46"/>
      <c r="K608" s="42">
        <f t="shared" si="166"/>
        <v>0</v>
      </c>
      <c r="L608" s="43"/>
      <c r="M608" s="43"/>
      <c r="N608" s="299"/>
      <c r="O608" s="7"/>
      <c r="P608" s="495"/>
      <c r="Q608" s="464"/>
      <c r="R608" s="7"/>
      <c r="S608" s="7"/>
      <c r="T608" s="7"/>
      <c r="U608" s="7"/>
      <c r="V608" s="7"/>
      <c r="W608" s="7"/>
    </row>
    <row r="609" spans="1:23" ht="14.4" customHeight="1" x14ac:dyDescent="0.3">
      <c r="A609" s="137" t="s">
        <v>289</v>
      </c>
      <c r="B609" s="138" t="s">
        <v>285</v>
      </c>
      <c r="C609" s="27"/>
      <c r="D609" s="464">
        <v>0</v>
      </c>
      <c r="E609" s="52" t="s">
        <v>65</v>
      </c>
      <c r="F609" s="52" t="s">
        <v>129</v>
      </c>
      <c r="G609" s="52" t="s">
        <v>124</v>
      </c>
      <c r="H609" s="52" t="s">
        <v>284</v>
      </c>
      <c r="I609" s="75"/>
      <c r="J609" s="75"/>
      <c r="K609" s="42"/>
      <c r="L609" s="37"/>
      <c r="M609" s="37"/>
      <c r="N609" s="299"/>
      <c r="O609" s="7"/>
      <c r="P609" s="495"/>
      <c r="Q609" s="464"/>
      <c r="R609" s="7"/>
      <c r="S609" s="7"/>
      <c r="T609" s="7"/>
      <c r="U609" s="7"/>
      <c r="V609" s="7"/>
      <c r="W609" s="7"/>
    </row>
    <row r="610" spans="1:23" ht="14.4" customHeight="1" x14ac:dyDescent="0.3">
      <c r="A610" s="139"/>
      <c r="B610" s="140"/>
      <c r="C610" s="53" t="s">
        <v>287</v>
      </c>
      <c r="D610" s="464">
        <v>23</v>
      </c>
      <c r="E610" s="53"/>
      <c r="F610" s="53"/>
      <c r="G610" s="53"/>
      <c r="H610" s="53"/>
      <c r="I610" s="326"/>
      <c r="J610" s="326"/>
      <c r="K610" s="42">
        <f t="shared" si="166"/>
        <v>0</v>
      </c>
      <c r="L610" s="43">
        <f t="shared" ref="L610:L612" si="173">K610*D610</f>
        <v>0</v>
      </c>
      <c r="M610" s="43"/>
      <c r="N610" s="299"/>
      <c r="O610" s="7"/>
      <c r="P610" s="495"/>
      <c r="Q610" s="464"/>
      <c r="R610" s="7"/>
      <c r="S610" s="7"/>
      <c r="T610" s="7"/>
      <c r="U610" s="7"/>
      <c r="V610" s="7"/>
      <c r="W610" s="7"/>
    </row>
    <row r="611" spans="1:23" ht="14.4" customHeight="1" x14ac:dyDescent="0.3">
      <c r="A611" s="139"/>
      <c r="B611" s="140"/>
      <c r="C611" s="53"/>
      <c r="D611" s="464">
        <v>0</v>
      </c>
      <c r="E611" s="53"/>
      <c r="F611" s="53"/>
      <c r="G611" s="53"/>
      <c r="H611" s="53"/>
      <c r="I611" s="53"/>
      <c r="J611" s="53"/>
      <c r="K611" s="42">
        <f t="shared" si="166"/>
        <v>0</v>
      </c>
      <c r="L611" s="43">
        <f t="shared" si="173"/>
        <v>0</v>
      </c>
      <c r="M611" s="43"/>
      <c r="N611" s="299"/>
      <c r="O611" s="7"/>
      <c r="P611" s="495"/>
      <c r="Q611" s="464"/>
      <c r="R611" s="7"/>
      <c r="S611" s="7"/>
      <c r="T611" s="7"/>
      <c r="U611" s="7"/>
      <c r="V611" s="7"/>
      <c r="W611" s="7"/>
    </row>
    <row r="612" spans="1:23" ht="14.4" customHeight="1" thickBot="1" x14ac:dyDescent="0.35">
      <c r="A612" s="139"/>
      <c r="B612" s="374"/>
      <c r="C612" s="326"/>
      <c r="D612" s="464">
        <v>0</v>
      </c>
      <c r="E612" s="326"/>
      <c r="F612" s="46"/>
      <c r="G612" s="46"/>
      <c r="H612" s="46"/>
      <c r="I612" s="46"/>
      <c r="J612" s="46"/>
      <c r="K612" s="42">
        <f t="shared" si="166"/>
        <v>0</v>
      </c>
      <c r="L612" s="43">
        <f t="shared" si="173"/>
        <v>0</v>
      </c>
      <c r="M612" s="43"/>
      <c r="N612" s="299"/>
      <c r="O612" s="7"/>
      <c r="P612" s="495"/>
      <c r="Q612" s="464"/>
      <c r="R612" s="7"/>
      <c r="S612" s="7"/>
      <c r="T612" s="7"/>
      <c r="U612" s="7"/>
      <c r="V612" s="7"/>
      <c r="W612" s="7"/>
    </row>
    <row r="613" spans="1:23" ht="14.4" customHeight="1" x14ac:dyDescent="0.3">
      <c r="A613" s="221" t="s">
        <v>341</v>
      </c>
      <c r="B613" s="138" t="s">
        <v>342</v>
      </c>
      <c r="C613" s="27"/>
      <c r="D613" s="464">
        <v>0</v>
      </c>
      <c r="E613" s="52" t="s">
        <v>343</v>
      </c>
      <c r="F613" s="52" t="s">
        <v>344</v>
      </c>
      <c r="G613" s="52" t="s">
        <v>278</v>
      </c>
      <c r="H613" s="429"/>
      <c r="I613" s="75"/>
      <c r="J613" s="75"/>
      <c r="K613" s="42"/>
      <c r="L613" s="37"/>
      <c r="M613" s="37"/>
      <c r="N613" s="299"/>
      <c r="O613" s="7"/>
      <c r="P613" s="495"/>
      <c r="Q613" s="464"/>
      <c r="R613" s="7"/>
      <c r="S613" s="7"/>
      <c r="T613" s="7"/>
      <c r="U613" s="7"/>
      <c r="V613" s="7"/>
      <c r="W613" s="7"/>
    </row>
    <row r="614" spans="1:23" ht="14.4" customHeight="1" x14ac:dyDescent="0.3">
      <c r="A614" s="139"/>
      <c r="B614" s="140"/>
      <c r="C614" s="53" t="s">
        <v>287</v>
      </c>
      <c r="D614" s="464">
        <v>22</v>
      </c>
      <c r="E614" s="53"/>
      <c r="F614" s="53"/>
      <c r="G614" s="53"/>
      <c r="H614" s="326"/>
      <c r="I614" s="326"/>
      <c r="J614" s="326"/>
      <c r="K614" s="42">
        <f t="shared" si="166"/>
        <v>0</v>
      </c>
      <c r="L614" s="43">
        <f t="shared" ref="L614:L617" si="174">K614*D614</f>
        <v>0</v>
      </c>
      <c r="M614" s="43"/>
      <c r="N614" s="299"/>
      <c r="O614" s="7"/>
      <c r="P614" s="495"/>
      <c r="Q614" s="464"/>
      <c r="R614" s="7"/>
      <c r="S614" s="7"/>
      <c r="T614" s="7"/>
      <c r="U614" s="7"/>
      <c r="V614" s="7"/>
      <c r="W614" s="7"/>
    </row>
    <row r="615" spans="1:23" ht="14.4" customHeight="1" x14ac:dyDescent="0.3">
      <c r="A615" s="139"/>
      <c r="B615" s="140"/>
      <c r="C615" s="53"/>
      <c r="D615" s="464">
        <v>0</v>
      </c>
      <c r="E615" s="53"/>
      <c r="F615" s="53"/>
      <c r="G615" s="53"/>
      <c r="H615" s="326"/>
      <c r="I615" s="326"/>
      <c r="J615" s="326"/>
      <c r="K615" s="42">
        <f t="shared" si="166"/>
        <v>0</v>
      </c>
      <c r="L615" s="43">
        <f t="shared" si="174"/>
        <v>0</v>
      </c>
      <c r="M615" s="43"/>
      <c r="N615" s="299"/>
      <c r="O615" s="7"/>
      <c r="P615" s="495"/>
      <c r="Q615" s="464"/>
      <c r="R615" s="7"/>
      <c r="S615" s="7"/>
      <c r="T615" s="7"/>
      <c r="U615" s="7"/>
      <c r="V615" s="7"/>
      <c r="W615" s="7"/>
    </row>
    <row r="616" spans="1:23" ht="14.4" customHeight="1" x14ac:dyDescent="0.3">
      <c r="A616" s="139"/>
      <c r="B616" s="374"/>
      <c r="C616" s="326"/>
      <c r="D616" s="464">
        <v>0</v>
      </c>
      <c r="E616" s="326"/>
      <c r="F616" s="46"/>
      <c r="G616" s="46"/>
      <c r="H616" s="333"/>
      <c r="I616" s="333"/>
      <c r="J616" s="333"/>
      <c r="K616" s="42">
        <f t="shared" si="166"/>
        <v>0</v>
      </c>
      <c r="L616" s="43">
        <f t="shared" si="174"/>
        <v>0</v>
      </c>
      <c r="M616" s="43"/>
      <c r="N616" s="299"/>
      <c r="O616" s="7"/>
      <c r="P616" s="495"/>
      <c r="Q616" s="464"/>
      <c r="R616" s="7"/>
      <c r="S616" s="7"/>
      <c r="T616" s="7"/>
      <c r="U616" s="7"/>
      <c r="V616" s="7"/>
      <c r="W616" s="7"/>
    </row>
    <row r="617" spans="1:23" ht="14.4" customHeight="1" x14ac:dyDescent="0.3">
      <c r="A617" s="243"/>
      <c r="B617" s="374"/>
      <c r="C617" s="326"/>
      <c r="D617" s="464">
        <v>0</v>
      </c>
      <c r="E617" s="326"/>
      <c r="F617" s="46"/>
      <c r="G617" s="46"/>
      <c r="H617" s="46"/>
      <c r="I617" s="46"/>
      <c r="J617" s="46"/>
      <c r="K617" s="42">
        <f t="shared" si="166"/>
        <v>0</v>
      </c>
      <c r="L617" s="43">
        <f t="shared" si="174"/>
        <v>0</v>
      </c>
      <c r="M617" s="43"/>
      <c r="N617" s="299"/>
      <c r="O617" s="7"/>
      <c r="P617" s="495"/>
      <c r="Q617" s="464"/>
      <c r="R617" s="7"/>
      <c r="S617" s="7"/>
      <c r="T617" s="7"/>
      <c r="U617" s="7"/>
      <c r="V617" s="7"/>
      <c r="W617" s="7"/>
    </row>
    <row r="618" spans="1:23" ht="14.4" customHeight="1" thickBot="1" x14ac:dyDescent="0.35">
      <c r="A618" s="430" t="s">
        <v>346</v>
      </c>
      <c r="B618" s="374"/>
      <c r="C618" s="326"/>
      <c r="D618" s="464">
        <v>0</v>
      </c>
      <c r="E618" s="326"/>
      <c r="F618" s="46"/>
      <c r="G618" s="46"/>
      <c r="H618" s="46"/>
      <c r="I618" s="46"/>
      <c r="J618" s="46"/>
      <c r="K618" s="42">
        <f t="shared" si="166"/>
        <v>0</v>
      </c>
      <c r="L618" s="43"/>
      <c r="M618" s="43"/>
      <c r="N618" s="299"/>
      <c r="O618" s="7"/>
      <c r="P618" s="495"/>
      <c r="Q618" s="464"/>
      <c r="R618" s="7"/>
      <c r="S618" s="7"/>
      <c r="T618" s="7"/>
      <c r="U618" s="7"/>
      <c r="V618" s="7"/>
      <c r="W618" s="7"/>
    </row>
    <row r="619" spans="1:23" ht="14.4" customHeight="1" x14ac:dyDescent="0.3">
      <c r="A619" s="137" t="s">
        <v>341</v>
      </c>
      <c r="B619" s="138" t="s">
        <v>345</v>
      </c>
      <c r="C619" s="27"/>
      <c r="D619" s="464">
        <v>0</v>
      </c>
      <c r="E619" s="52" t="s">
        <v>65</v>
      </c>
      <c r="F619" s="52" t="s">
        <v>129</v>
      </c>
      <c r="G619" s="52" t="s">
        <v>124</v>
      </c>
      <c r="H619" s="52" t="s">
        <v>284</v>
      </c>
      <c r="I619" s="52" t="s">
        <v>156</v>
      </c>
      <c r="J619" s="52" t="s">
        <v>163</v>
      </c>
      <c r="K619" s="42"/>
      <c r="L619" s="37"/>
      <c r="M619" s="37"/>
      <c r="N619" s="299"/>
      <c r="O619" s="7"/>
      <c r="P619" s="495"/>
      <c r="Q619" s="464"/>
      <c r="R619" s="7"/>
      <c r="S619" s="7"/>
      <c r="T619" s="7"/>
      <c r="U619" s="7"/>
      <c r="V619" s="7"/>
      <c r="W619" s="7"/>
    </row>
    <row r="620" spans="1:23" ht="14.4" customHeight="1" x14ac:dyDescent="0.3">
      <c r="A620" s="139"/>
      <c r="B620" s="140"/>
      <c r="C620" s="53" t="s">
        <v>287</v>
      </c>
      <c r="D620" s="464">
        <v>42</v>
      </c>
      <c r="E620" s="53"/>
      <c r="F620" s="53"/>
      <c r="G620" s="53"/>
      <c r="H620" s="53"/>
      <c r="I620" s="53"/>
      <c r="J620" s="53"/>
      <c r="K620" s="42">
        <f t="shared" si="166"/>
        <v>0</v>
      </c>
      <c r="L620" s="43">
        <f>K620*D620</f>
        <v>0</v>
      </c>
      <c r="M620" s="43"/>
      <c r="N620" s="299"/>
      <c r="O620" s="7"/>
      <c r="P620" s="495"/>
      <c r="Q620" s="464"/>
      <c r="R620" s="7"/>
      <c r="S620" s="7"/>
      <c r="T620" s="7"/>
      <c r="U620" s="7"/>
      <c r="V620" s="7"/>
      <c r="W620" s="7"/>
    </row>
    <row r="621" spans="1:23" ht="14.4" customHeight="1" x14ac:dyDescent="0.3">
      <c r="A621" s="139"/>
      <c r="B621" s="140"/>
      <c r="C621" s="53"/>
      <c r="D621" s="464">
        <v>0</v>
      </c>
      <c r="E621" s="53"/>
      <c r="F621" s="53"/>
      <c r="G621" s="53"/>
      <c r="H621" s="53"/>
      <c r="I621" s="53"/>
      <c r="J621" s="53"/>
      <c r="K621" s="42">
        <f t="shared" si="166"/>
        <v>0</v>
      </c>
      <c r="L621" s="43">
        <f t="shared" ref="L621:L622" si="175">K621*D621</f>
        <v>0</v>
      </c>
      <c r="M621" s="43"/>
      <c r="N621" s="299"/>
      <c r="O621" s="7"/>
      <c r="P621" s="495"/>
      <c r="Q621" s="464"/>
      <c r="R621" s="7"/>
      <c r="S621" s="7"/>
      <c r="T621" s="7"/>
      <c r="U621" s="7"/>
      <c r="V621" s="7"/>
      <c r="W621" s="7"/>
    </row>
    <row r="622" spans="1:23" ht="14.4" customHeight="1" x14ac:dyDescent="0.3">
      <c r="A622" s="139"/>
      <c r="B622" s="374"/>
      <c r="C622" s="326"/>
      <c r="D622" s="464">
        <v>0</v>
      </c>
      <c r="E622" s="326"/>
      <c r="F622" s="46"/>
      <c r="G622" s="46"/>
      <c r="H622" s="46"/>
      <c r="I622" s="46"/>
      <c r="J622" s="46"/>
      <c r="K622" s="42">
        <f t="shared" si="166"/>
        <v>0</v>
      </c>
      <c r="L622" s="43">
        <f t="shared" si="175"/>
        <v>0</v>
      </c>
      <c r="M622" s="43"/>
      <c r="N622" s="299"/>
      <c r="O622" s="7"/>
      <c r="P622" s="495"/>
      <c r="Q622" s="464"/>
      <c r="R622" s="7"/>
      <c r="S622" s="7"/>
      <c r="T622" s="7"/>
      <c r="U622" s="7"/>
      <c r="V622" s="7"/>
      <c r="W622" s="7"/>
    </row>
    <row r="623" spans="1:23" ht="14.4" customHeight="1" thickBot="1" x14ac:dyDescent="0.35">
      <c r="A623" s="139"/>
      <c r="B623" s="374"/>
      <c r="C623" s="326"/>
      <c r="D623" s="327"/>
      <c r="E623" s="326"/>
      <c r="F623" s="46"/>
      <c r="G623" s="46"/>
      <c r="H623" s="46"/>
      <c r="I623" s="46"/>
      <c r="J623" s="46"/>
      <c r="K623" s="42">
        <f t="shared" si="166"/>
        <v>0</v>
      </c>
      <c r="L623" s="43">
        <f>K623*D623</f>
        <v>0</v>
      </c>
      <c r="M623" s="43"/>
      <c r="N623" s="299"/>
      <c r="O623" s="7"/>
      <c r="P623" s="495"/>
      <c r="Q623" s="464"/>
      <c r="R623" s="7"/>
      <c r="S623" s="7"/>
      <c r="T623" s="7"/>
      <c r="U623" s="7"/>
      <c r="V623" s="7"/>
      <c r="W623" s="7"/>
    </row>
    <row r="624" spans="1:23" ht="14.4" customHeight="1" thickBot="1" x14ac:dyDescent="0.35">
      <c r="A624" s="284" t="s">
        <v>178</v>
      </c>
      <c r="B624" s="313"/>
      <c r="C624" s="169"/>
      <c r="D624" s="169"/>
      <c r="E624" s="169"/>
      <c r="F624" s="169"/>
      <c r="G624" s="169"/>
      <c r="H624" s="169"/>
      <c r="I624" s="169"/>
      <c r="J624" s="169"/>
      <c r="K624" s="314"/>
      <c r="L624" s="294">
        <f>SUM(L8:L623)</f>
        <v>0</v>
      </c>
      <c r="M624" s="172"/>
      <c r="N624" s="299"/>
      <c r="O624" s="7"/>
      <c r="P624" s="495"/>
      <c r="Q624" s="464"/>
      <c r="R624" s="7"/>
      <c r="S624" s="7"/>
      <c r="T624" s="7"/>
      <c r="U624" s="7"/>
      <c r="V624" s="7"/>
      <c r="W624" s="7"/>
    </row>
    <row r="625" spans="1:23" ht="14.4" customHeight="1" x14ac:dyDescent="0.35">
      <c r="A625" s="288" t="s">
        <v>170</v>
      </c>
      <c r="B625" s="222"/>
      <c r="C625" s="180"/>
      <c r="D625" s="180"/>
      <c r="E625" s="180"/>
      <c r="F625" s="180"/>
      <c r="G625" s="180"/>
      <c r="H625" s="180"/>
      <c r="I625" s="180"/>
      <c r="J625" s="180"/>
      <c r="K625" s="289"/>
      <c r="L625" s="290">
        <f>'Для малюків'!M877</f>
        <v>0</v>
      </c>
      <c r="M625" s="182"/>
      <c r="N625" s="299"/>
      <c r="O625" s="7"/>
      <c r="P625" s="495"/>
      <c r="Q625" s="464"/>
      <c r="R625" s="7"/>
      <c r="S625" s="7"/>
      <c r="T625" s="7"/>
      <c r="U625" s="7"/>
      <c r="V625" s="7"/>
      <c r="W625" s="7"/>
    </row>
    <row r="626" spans="1:23" ht="14.4" customHeight="1" x14ac:dyDescent="0.35">
      <c r="A626" s="288" t="s">
        <v>103</v>
      </c>
      <c r="B626" s="222"/>
      <c r="C626" s="180"/>
      <c r="D626" s="180"/>
      <c r="E626" s="180"/>
      <c r="F626" s="180"/>
      <c r="G626" s="180"/>
      <c r="H626" s="180"/>
      <c r="I626" s="180"/>
      <c r="J626" s="180"/>
      <c r="K626" s="289"/>
      <c r="L626" s="290">
        <f>'Для дітей від 1 до 12 р.'!M674</f>
        <v>0</v>
      </c>
      <c r="M626" s="182"/>
      <c r="N626" s="299"/>
      <c r="O626" s="7"/>
      <c r="P626" s="495"/>
      <c r="Q626" s="464"/>
      <c r="R626" s="7"/>
      <c r="S626" s="7"/>
      <c r="T626" s="7"/>
      <c r="U626" s="7"/>
      <c r="V626" s="7"/>
      <c r="W626" s="7"/>
    </row>
    <row r="627" spans="1:23" ht="14.4" customHeight="1" x14ac:dyDescent="0.35">
      <c r="A627" s="288" t="s">
        <v>105</v>
      </c>
      <c r="B627" s="222"/>
      <c r="C627" s="180"/>
      <c r="D627" s="180"/>
      <c r="E627" s="180"/>
      <c r="F627" s="180"/>
      <c r="G627" s="180"/>
      <c r="H627" s="180"/>
      <c r="I627" s="180"/>
      <c r="J627" s="180"/>
      <c r="K627" s="289"/>
      <c r="L627" s="290">
        <f>Вишиванки!L170</f>
        <v>0</v>
      </c>
      <c r="M627" s="182"/>
      <c r="N627" s="299"/>
      <c r="O627" s="7"/>
      <c r="P627" s="495"/>
      <c r="Q627" s="464"/>
      <c r="R627" s="7"/>
      <c r="S627" s="7"/>
      <c r="T627" s="7"/>
      <c r="U627" s="7"/>
      <c r="V627" s="7"/>
      <c r="W627" s="7"/>
    </row>
    <row r="628" spans="1:23" ht="14.4" customHeight="1" thickBot="1" x14ac:dyDescent="0.4">
      <c r="A628" s="288"/>
      <c r="B628" s="222"/>
      <c r="C628" s="180"/>
      <c r="D628" s="180"/>
      <c r="E628" s="180"/>
      <c r="F628" s="180"/>
      <c r="G628" s="180"/>
      <c r="H628" s="180"/>
      <c r="I628" s="180"/>
      <c r="J628" s="180"/>
      <c r="K628" s="289"/>
      <c r="L628" s="290"/>
      <c r="M628" s="182"/>
      <c r="N628" s="299"/>
      <c r="O628" s="7"/>
      <c r="P628" s="495"/>
      <c r="Q628" s="464"/>
      <c r="R628" s="7"/>
      <c r="S628" s="7"/>
      <c r="T628" s="7"/>
      <c r="U628" s="7"/>
      <c r="V628" s="7"/>
      <c r="W628" s="7"/>
    </row>
    <row r="629" spans="1:23" ht="14.4" customHeight="1" thickBot="1" x14ac:dyDescent="0.5">
      <c r="A629" s="292" t="s">
        <v>106</v>
      </c>
      <c r="B629" s="168"/>
      <c r="C629" s="169"/>
      <c r="D629" s="169"/>
      <c r="E629" s="169"/>
      <c r="F629" s="169"/>
      <c r="G629" s="169"/>
      <c r="H629" s="169"/>
      <c r="I629" s="169"/>
      <c r="J629" s="169"/>
      <c r="K629" s="293"/>
      <c r="L629" s="294">
        <f>L628+L627+L626+L625+L624</f>
        <v>0</v>
      </c>
      <c r="M629" s="172"/>
      <c r="N629" s="299"/>
      <c r="O629" s="7"/>
      <c r="P629" s="495"/>
      <c r="Q629" s="464"/>
      <c r="R629" s="7"/>
      <c r="S629" s="7"/>
      <c r="T629" s="7"/>
      <c r="U629" s="7"/>
      <c r="V629" s="7"/>
      <c r="W629" s="7"/>
    </row>
    <row r="630" spans="1:23" ht="14.4" customHeight="1" x14ac:dyDescent="0.3">
      <c r="N630" s="299"/>
      <c r="O630" s="7"/>
      <c r="P630" s="495"/>
      <c r="Q630" s="464"/>
      <c r="R630" s="7"/>
      <c r="S630" s="7"/>
      <c r="T630" s="7"/>
      <c r="U630" s="7"/>
      <c r="V630" s="7"/>
      <c r="W630" s="7"/>
    </row>
    <row r="631" spans="1:23" ht="14.4" customHeight="1" x14ac:dyDescent="0.3">
      <c r="N631" s="299"/>
      <c r="O631" s="7"/>
      <c r="P631" s="495"/>
      <c r="Q631" s="464"/>
      <c r="R631" s="7"/>
      <c r="S631" s="7"/>
      <c r="T631" s="7"/>
      <c r="U631" s="7"/>
      <c r="V631" s="7"/>
      <c r="W631" s="7"/>
    </row>
    <row r="632" spans="1:23" ht="14.4" customHeight="1" x14ac:dyDescent="0.3">
      <c r="N632" s="299"/>
      <c r="O632" s="7"/>
      <c r="P632" s="495"/>
      <c r="Q632" s="464"/>
      <c r="R632" s="7"/>
      <c r="S632" s="7"/>
      <c r="T632" s="7"/>
      <c r="U632" s="7"/>
      <c r="V632" s="7"/>
      <c r="W632" s="7"/>
    </row>
    <row r="633" spans="1:23" ht="14.4" customHeight="1" x14ac:dyDescent="0.3">
      <c r="N633" s="299"/>
      <c r="O633" s="7"/>
      <c r="P633" s="495"/>
      <c r="Q633" s="464"/>
      <c r="R633" s="7"/>
      <c r="S633" s="7"/>
      <c r="T633" s="7"/>
      <c r="U633" s="7"/>
      <c r="V633" s="7"/>
      <c r="W633" s="7"/>
    </row>
    <row r="634" spans="1:23" ht="14.4" customHeight="1" x14ac:dyDescent="0.3">
      <c r="N634" s="299"/>
      <c r="O634" s="7"/>
      <c r="P634" s="495"/>
      <c r="Q634" s="464"/>
      <c r="R634" s="7"/>
      <c r="S634" s="7"/>
      <c r="T634" s="7"/>
      <c r="U634" s="7"/>
      <c r="V634" s="7"/>
      <c r="W634" s="7"/>
    </row>
    <row r="635" spans="1:23" ht="14.4" customHeight="1" x14ac:dyDescent="0.3">
      <c r="N635" s="299"/>
      <c r="O635" s="7"/>
      <c r="P635" s="495"/>
      <c r="Q635" s="464"/>
      <c r="R635" s="7"/>
      <c r="S635" s="7"/>
      <c r="T635" s="7"/>
      <c r="U635" s="7"/>
      <c r="V635" s="7"/>
      <c r="W635" s="7"/>
    </row>
    <row r="636" spans="1:23" ht="14.4" customHeight="1" x14ac:dyDescent="0.3">
      <c r="N636" s="299"/>
      <c r="O636" s="7"/>
      <c r="P636" s="495"/>
      <c r="Q636" s="464"/>
      <c r="R636" s="7"/>
      <c r="S636" s="7"/>
      <c r="T636" s="7"/>
      <c r="U636" s="7"/>
      <c r="V636" s="7"/>
      <c r="W636" s="7"/>
    </row>
    <row r="637" spans="1:23" ht="14.4" customHeight="1" x14ac:dyDescent="0.3">
      <c r="N637" s="299"/>
      <c r="O637" s="7"/>
      <c r="P637" s="495"/>
      <c r="Q637" s="464"/>
      <c r="R637" s="7"/>
      <c r="S637" s="7"/>
      <c r="T637" s="7"/>
      <c r="U637" s="7"/>
      <c r="V637" s="7"/>
      <c r="W637" s="7"/>
    </row>
    <row r="638" spans="1:23" ht="14.4" customHeight="1" x14ac:dyDescent="0.3">
      <c r="N638" s="299"/>
      <c r="O638" s="7"/>
      <c r="P638" s="495"/>
      <c r="Q638" s="464"/>
      <c r="R638" s="7"/>
      <c r="S638" s="7"/>
      <c r="T638" s="7"/>
      <c r="U638" s="7"/>
      <c r="V638" s="7"/>
      <c r="W638" s="7"/>
    </row>
    <row r="639" spans="1:23" ht="14.4" customHeight="1" x14ac:dyDescent="0.3">
      <c r="N639" s="299"/>
      <c r="O639" s="7"/>
      <c r="P639" s="495"/>
      <c r="Q639" s="464"/>
      <c r="R639" s="7"/>
      <c r="S639" s="7"/>
      <c r="T639" s="7"/>
      <c r="U639" s="7"/>
      <c r="V639" s="7"/>
      <c r="W639" s="7"/>
    </row>
    <row r="640" spans="1:23" ht="14.4" customHeight="1" x14ac:dyDescent="0.3">
      <c r="N640" s="299"/>
      <c r="O640" s="7"/>
      <c r="P640" s="495"/>
      <c r="Q640" s="464"/>
      <c r="R640" s="7"/>
      <c r="S640" s="7"/>
      <c r="T640" s="7"/>
      <c r="U640" s="7"/>
      <c r="V640" s="7"/>
      <c r="W640" s="7"/>
    </row>
    <row r="641" spans="14:23" ht="14.4" customHeight="1" x14ac:dyDescent="0.3">
      <c r="N641" s="299"/>
      <c r="O641" s="7"/>
      <c r="P641" s="495"/>
      <c r="Q641" s="464"/>
      <c r="R641" s="7"/>
      <c r="S641" s="7"/>
      <c r="T641" s="7"/>
      <c r="U641" s="7"/>
      <c r="V641" s="7"/>
      <c r="W641" s="7"/>
    </row>
    <row r="642" spans="14:23" ht="14.4" customHeight="1" x14ac:dyDescent="0.3">
      <c r="N642" s="299"/>
      <c r="O642" s="7"/>
      <c r="P642" s="495"/>
      <c r="Q642" s="464"/>
      <c r="R642" s="7"/>
      <c r="S642" s="7"/>
      <c r="T642" s="7"/>
      <c r="U642" s="7"/>
      <c r="V642" s="7"/>
      <c r="W642" s="7"/>
    </row>
    <row r="643" spans="14:23" ht="14.4" customHeight="1" x14ac:dyDescent="0.3">
      <c r="N643" s="299"/>
      <c r="O643" s="7"/>
      <c r="P643" s="495"/>
      <c r="Q643" s="464"/>
      <c r="R643" s="7"/>
      <c r="S643" s="7"/>
      <c r="T643" s="7"/>
      <c r="U643" s="7"/>
      <c r="V643" s="7"/>
      <c r="W643" s="7"/>
    </row>
    <row r="644" spans="14:23" ht="14.4" customHeight="1" x14ac:dyDescent="0.3">
      <c r="N644" s="299"/>
      <c r="O644" s="7"/>
      <c r="P644" s="495"/>
      <c r="Q644" s="464"/>
      <c r="R644" s="7"/>
      <c r="S644" s="7"/>
      <c r="T644" s="7"/>
      <c r="U644" s="7"/>
      <c r="V644" s="7"/>
      <c r="W644" s="7"/>
    </row>
    <row r="645" spans="14:23" ht="14.4" customHeight="1" x14ac:dyDescent="0.3">
      <c r="N645" s="299"/>
      <c r="O645" s="7"/>
      <c r="P645" s="495"/>
      <c r="Q645" s="464"/>
      <c r="R645" s="7"/>
      <c r="S645" s="7"/>
      <c r="T645" s="7"/>
      <c r="U645" s="7"/>
      <c r="V645" s="7"/>
      <c r="W645" s="7"/>
    </row>
    <row r="646" spans="14:23" ht="14.4" customHeight="1" x14ac:dyDescent="0.3">
      <c r="N646" s="299"/>
      <c r="O646" s="7"/>
      <c r="P646" s="495"/>
      <c r="Q646" s="464"/>
      <c r="R646" s="7"/>
      <c r="S646" s="7"/>
      <c r="T646" s="7"/>
      <c r="U646" s="7"/>
      <c r="V646" s="7"/>
      <c r="W646" s="7"/>
    </row>
    <row r="647" spans="14:23" ht="14.4" customHeight="1" x14ac:dyDescent="0.3">
      <c r="N647" s="299"/>
      <c r="O647" s="7"/>
      <c r="P647" s="495"/>
      <c r="Q647" s="464"/>
      <c r="R647" s="7"/>
      <c r="S647" s="7"/>
      <c r="T647" s="7"/>
      <c r="U647" s="7"/>
      <c r="V647" s="7"/>
      <c r="W647" s="7"/>
    </row>
    <row r="648" spans="14:23" ht="14.4" customHeight="1" x14ac:dyDescent="0.3">
      <c r="N648" s="299"/>
      <c r="O648" s="7"/>
      <c r="P648" s="495"/>
      <c r="Q648" s="464"/>
      <c r="R648" s="7"/>
      <c r="S648" s="7"/>
      <c r="T648" s="7"/>
      <c r="U648" s="7"/>
      <c r="V648" s="7"/>
      <c r="W648" s="7"/>
    </row>
    <row r="649" spans="14:23" ht="14.4" customHeight="1" x14ac:dyDescent="0.3">
      <c r="N649" s="299"/>
      <c r="O649" s="7"/>
      <c r="P649" s="495"/>
      <c r="Q649" s="464"/>
      <c r="R649" s="7"/>
      <c r="S649" s="7"/>
      <c r="T649" s="7"/>
      <c r="U649" s="7"/>
      <c r="V649" s="7"/>
      <c r="W649" s="7"/>
    </row>
    <row r="650" spans="14:23" ht="14.4" customHeight="1" x14ac:dyDescent="0.3">
      <c r="N650" s="299"/>
      <c r="O650" s="7"/>
      <c r="P650" s="495"/>
      <c r="Q650" s="464"/>
      <c r="R650" s="7"/>
      <c r="S650" s="7"/>
      <c r="T650" s="7"/>
      <c r="U650" s="7"/>
      <c r="V650" s="7"/>
      <c r="W650" s="7"/>
    </row>
    <row r="651" spans="14:23" ht="14.4" customHeight="1" x14ac:dyDescent="0.3">
      <c r="N651" s="299"/>
      <c r="O651" s="7"/>
      <c r="P651" s="495"/>
      <c r="Q651" s="464"/>
      <c r="R651" s="7"/>
      <c r="S651" s="7"/>
      <c r="T651" s="7"/>
      <c r="U651" s="7"/>
      <c r="V651" s="7"/>
      <c r="W651" s="7"/>
    </row>
    <row r="652" spans="14:23" ht="14.4" customHeight="1" x14ac:dyDescent="0.3">
      <c r="N652" s="299"/>
      <c r="O652" s="7"/>
      <c r="P652" s="495"/>
      <c r="Q652" s="464"/>
      <c r="R652" s="7"/>
      <c r="S652" s="7"/>
      <c r="T652" s="7"/>
      <c r="U652" s="7"/>
      <c r="V652" s="7"/>
      <c r="W652" s="7"/>
    </row>
    <row r="653" spans="14:23" ht="14.4" customHeight="1" x14ac:dyDescent="0.3">
      <c r="N653" s="299"/>
      <c r="O653" s="7"/>
      <c r="P653" s="495"/>
      <c r="Q653" s="464"/>
      <c r="R653" s="7"/>
      <c r="S653" s="7"/>
      <c r="T653" s="7"/>
      <c r="U653" s="7"/>
      <c r="V653" s="7"/>
      <c r="W653" s="7"/>
    </row>
    <row r="654" spans="14:23" ht="14.4" customHeight="1" x14ac:dyDescent="0.3">
      <c r="N654" s="299"/>
      <c r="O654" s="7"/>
      <c r="P654" s="495"/>
      <c r="Q654" s="464"/>
      <c r="R654" s="7"/>
      <c r="S654" s="7"/>
      <c r="T654" s="7"/>
      <c r="U654" s="7"/>
      <c r="V654" s="7"/>
      <c r="W654" s="7"/>
    </row>
    <row r="655" spans="14:23" ht="14.4" customHeight="1" x14ac:dyDescent="0.3">
      <c r="N655" s="299"/>
      <c r="O655" s="7"/>
      <c r="P655" s="495"/>
      <c r="Q655" s="464"/>
      <c r="R655" s="7"/>
      <c r="S655" s="7"/>
      <c r="T655" s="7"/>
      <c r="U655" s="7"/>
      <c r="V655" s="7"/>
      <c r="W655" s="7"/>
    </row>
    <row r="656" spans="14:23" ht="14.4" customHeight="1" x14ac:dyDescent="0.3">
      <c r="N656" s="299"/>
      <c r="O656" s="7"/>
      <c r="P656" s="495"/>
      <c r="Q656" s="464"/>
      <c r="R656" s="7"/>
      <c r="S656" s="7"/>
      <c r="T656" s="7"/>
      <c r="U656" s="7"/>
      <c r="V656" s="7"/>
      <c r="W656" s="7"/>
    </row>
    <row r="657" spans="14:23" ht="14.4" customHeight="1" x14ac:dyDescent="0.3">
      <c r="N657" s="299"/>
      <c r="O657" s="7"/>
      <c r="P657" s="495"/>
      <c r="Q657" s="464"/>
      <c r="R657" s="7"/>
      <c r="S657" s="7"/>
      <c r="T657" s="7"/>
      <c r="U657" s="7"/>
      <c r="V657" s="7"/>
      <c r="W657" s="7"/>
    </row>
    <row r="658" spans="14:23" ht="14.4" customHeight="1" x14ac:dyDescent="0.3">
      <c r="N658" s="299"/>
      <c r="O658" s="7"/>
      <c r="P658" s="495"/>
      <c r="Q658" s="464"/>
      <c r="R658" s="7"/>
      <c r="S658" s="7"/>
      <c r="T658" s="7"/>
      <c r="U658" s="7"/>
      <c r="V658" s="7"/>
      <c r="W658" s="7"/>
    </row>
    <row r="659" spans="14:23" ht="14.4" customHeight="1" x14ac:dyDescent="0.3">
      <c r="N659" s="299"/>
      <c r="O659" s="7"/>
      <c r="P659" s="495"/>
      <c r="Q659" s="464"/>
      <c r="R659" s="7"/>
      <c r="S659" s="7"/>
      <c r="T659" s="7"/>
      <c r="U659" s="7"/>
      <c r="V659" s="7"/>
      <c r="W659" s="7"/>
    </row>
    <row r="660" spans="14:23" ht="14.4" customHeight="1" x14ac:dyDescent="0.3">
      <c r="N660" s="299"/>
      <c r="O660" s="7"/>
      <c r="P660" s="495"/>
      <c r="Q660" s="464"/>
      <c r="R660" s="7"/>
      <c r="S660" s="7"/>
      <c r="T660" s="7"/>
      <c r="U660" s="7"/>
      <c r="V660" s="7"/>
      <c r="W660" s="7"/>
    </row>
    <row r="661" spans="14:23" ht="14.4" customHeight="1" x14ac:dyDescent="0.3">
      <c r="N661" s="299"/>
      <c r="O661" s="7"/>
      <c r="P661" s="495"/>
      <c r="Q661" s="464"/>
      <c r="R661" s="7"/>
      <c r="S661" s="7"/>
      <c r="T661" s="7"/>
      <c r="U661" s="7"/>
      <c r="V661" s="7"/>
      <c r="W661" s="7"/>
    </row>
    <row r="662" spans="14:23" ht="14.4" customHeight="1" x14ac:dyDescent="0.3">
      <c r="N662" s="299"/>
      <c r="O662" s="7"/>
      <c r="P662" s="495"/>
      <c r="Q662" s="464"/>
      <c r="R662" s="7"/>
      <c r="S662" s="7"/>
      <c r="T662" s="7"/>
      <c r="U662" s="7"/>
      <c r="V662" s="7"/>
      <c r="W662" s="7"/>
    </row>
    <row r="663" spans="14:23" ht="14.4" customHeight="1" x14ac:dyDescent="0.3">
      <c r="N663" s="299"/>
      <c r="O663" s="7"/>
      <c r="P663" s="495"/>
      <c r="Q663" s="464"/>
      <c r="R663" s="7"/>
      <c r="S663" s="7"/>
      <c r="T663" s="7"/>
      <c r="U663" s="7"/>
      <c r="V663" s="7"/>
      <c r="W663" s="7"/>
    </row>
    <row r="664" spans="14:23" ht="14.4" customHeight="1" x14ac:dyDescent="0.3">
      <c r="N664" s="299"/>
      <c r="O664" s="7"/>
      <c r="P664" s="495"/>
      <c r="Q664" s="464"/>
      <c r="R664" s="7"/>
      <c r="S664" s="7"/>
      <c r="T664" s="7"/>
      <c r="U664" s="7"/>
      <c r="V664" s="7"/>
      <c r="W664" s="7"/>
    </row>
    <row r="665" spans="14:23" ht="14.4" customHeight="1" x14ac:dyDescent="0.3">
      <c r="N665" s="299"/>
      <c r="O665" s="7"/>
      <c r="P665" s="495"/>
      <c r="Q665" s="464"/>
      <c r="R665" s="7"/>
      <c r="S665" s="7"/>
      <c r="T665" s="7"/>
      <c r="U665" s="7"/>
      <c r="V665" s="7"/>
      <c r="W665" s="7"/>
    </row>
    <row r="666" spans="14:23" ht="14.4" customHeight="1" x14ac:dyDescent="0.3">
      <c r="N666" s="299"/>
      <c r="O666" s="7"/>
      <c r="P666" s="495"/>
      <c r="Q666" s="464"/>
      <c r="R666" s="7"/>
      <c r="S666" s="7"/>
      <c r="T666" s="7"/>
      <c r="U666" s="7"/>
      <c r="V666" s="7"/>
      <c r="W666" s="7"/>
    </row>
    <row r="667" spans="14:23" ht="14.4" customHeight="1" x14ac:dyDescent="0.3">
      <c r="N667" s="299"/>
      <c r="O667" s="7"/>
      <c r="P667" s="495"/>
      <c r="Q667" s="464"/>
      <c r="R667" s="7"/>
      <c r="S667" s="7"/>
      <c r="T667" s="7"/>
      <c r="U667" s="7"/>
      <c r="V667" s="7"/>
      <c r="W667" s="7"/>
    </row>
    <row r="668" spans="14:23" ht="14.4" customHeight="1" x14ac:dyDescent="0.3">
      <c r="N668" s="299"/>
      <c r="O668" s="7"/>
      <c r="P668" s="495"/>
      <c r="Q668" s="464"/>
      <c r="R668" s="7"/>
      <c r="S668" s="7"/>
      <c r="T668" s="7"/>
      <c r="U668" s="7"/>
      <c r="V668" s="7"/>
      <c r="W668" s="7"/>
    </row>
    <row r="669" spans="14:23" ht="14.4" customHeight="1" x14ac:dyDescent="0.3">
      <c r="N669" s="299"/>
      <c r="O669" s="7"/>
      <c r="P669" s="495"/>
      <c r="Q669" s="464"/>
      <c r="R669" s="7"/>
      <c r="S669" s="7"/>
      <c r="T669" s="7"/>
      <c r="U669" s="7"/>
      <c r="V669" s="7"/>
      <c r="W669" s="7"/>
    </row>
    <row r="670" spans="14:23" ht="14.4" customHeight="1" x14ac:dyDescent="0.3">
      <c r="N670" s="299"/>
      <c r="O670" s="7"/>
      <c r="P670" s="495"/>
      <c r="Q670" s="464"/>
      <c r="R670" s="7"/>
      <c r="S670" s="7"/>
      <c r="T670" s="7"/>
      <c r="U670" s="7"/>
      <c r="V670" s="7"/>
      <c r="W670" s="7"/>
    </row>
    <row r="671" spans="14:23" ht="14.4" customHeight="1" x14ac:dyDescent="0.3">
      <c r="N671" s="299"/>
      <c r="O671" s="7"/>
      <c r="P671" s="495"/>
      <c r="Q671" s="464"/>
      <c r="R671" s="7"/>
      <c r="S671" s="7"/>
      <c r="T671" s="7"/>
      <c r="U671" s="7"/>
      <c r="V671" s="7"/>
      <c r="W671" s="7"/>
    </row>
    <row r="672" spans="14:23" ht="14.4" customHeight="1" x14ac:dyDescent="0.3">
      <c r="N672" s="299"/>
      <c r="O672" s="7"/>
      <c r="P672" s="495"/>
      <c r="Q672" s="464"/>
      <c r="R672" s="7"/>
      <c r="S672" s="7"/>
      <c r="T672" s="7"/>
      <c r="U672" s="7"/>
      <c r="V672" s="7"/>
      <c r="W672" s="7"/>
    </row>
    <row r="673" spans="14:23" ht="14.4" customHeight="1" x14ac:dyDescent="0.3">
      <c r="N673" s="299"/>
      <c r="O673" s="7"/>
      <c r="P673" s="495"/>
      <c r="Q673" s="464"/>
      <c r="R673" s="7"/>
      <c r="S673" s="7"/>
      <c r="T673" s="7"/>
      <c r="U673" s="7"/>
      <c r="V673" s="7"/>
      <c r="W673" s="7"/>
    </row>
    <row r="674" spans="14:23" ht="14.4" customHeight="1" x14ac:dyDescent="0.3">
      <c r="N674" s="299"/>
      <c r="O674" s="7"/>
      <c r="P674" s="495"/>
      <c r="Q674" s="464"/>
      <c r="R674" s="7"/>
      <c r="S674" s="7"/>
      <c r="T674" s="7"/>
      <c r="U674" s="7"/>
      <c r="V674" s="7"/>
      <c r="W674" s="7"/>
    </row>
    <row r="675" spans="14:23" ht="14.4" customHeight="1" x14ac:dyDescent="0.3">
      <c r="N675" s="299"/>
      <c r="O675" s="7"/>
      <c r="P675" s="495"/>
      <c r="Q675" s="464"/>
      <c r="R675" s="7"/>
      <c r="S675" s="7"/>
      <c r="T675" s="7"/>
      <c r="U675" s="7"/>
      <c r="V675" s="7"/>
      <c r="W675" s="7"/>
    </row>
    <row r="676" spans="14:23" ht="14.4" customHeight="1" x14ac:dyDescent="0.3">
      <c r="N676" s="299"/>
      <c r="O676" s="7"/>
      <c r="P676" s="495"/>
      <c r="Q676" s="464"/>
      <c r="R676" s="7"/>
      <c r="S676" s="7"/>
      <c r="T676" s="7"/>
      <c r="U676" s="7"/>
      <c r="V676" s="7"/>
      <c r="W676" s="7"/>
    </row>
    <row r="677" spans="14:23" ht="14.4" customHeight="1" x14ac:dyDescent="0.3">
      <c r="N677" s="299"/>
      <c r="O677" s="7"/>
      <c r="P677" s="495"/>
      <c r="Q677" s="464"/>
      <c r="R677" s="7"/>
      <c r="S677" s="7"/>
      <c r="T677" s="7"/>
      <c r="U677" s="7"/>
      <c r="V677" s="7"/>
      <c r="W677" s="7"/>
    </row>
    <row r="678" spans="14:23" ht="14.4" customHeight="1" x14ac:dyDescent="0.3">
      <c r="N678" s="299"/>
      <c r="O678" s="7"/>
      <c r="P678" s="495"/>
      <c r="Q678" s="464"/>
      <c r="R678" s="7"/>
      <c r="S678" s="7"/>
      <c r="T678" s="7"/>
      <c r="U678" s="7"/>
      <c r="V678" s="7"/>
      <c r="W678" s="7"/>
    </row>
    <row r="679" spans="14:23" ht="14.4" customHeight="1" x14ac:dyDescent="0.3">
      <c r="N679" s="299"/>
      <c r="O679" s="7"/>
      <c r="P679" s="495"/>
      <c r="Q679" s="464"/>
      <c r="R679" s="7"/>
      <c r="S679" s="7"/>
      <c r="T679" s="7"/>
      <c r="U679" s="7"/>
      <c r="V679" s="7"/>
      <c r="W679" s="7"/>
    </row>
    <row r="680" spans="14:23" ht="14.4" customHeight="1" x14ac:dyDescent="0.3">
      <c r="N680" s="299"/>
      <c r="O680" s="7"/>
      <c r="P680" s="495"/>
      <c r="Q680" s="464"/>
      <c r="R680" s="7"/>
      <c r="S680" s="7"/>
      <c r="T680" s="7"/>
      <c r="U680" s="7"/>
      <c r="V680" s="7"/>
      <c r="W680" s="7"/>
    </row>
    <row r="681" spans="14:23" ht="14.4" customHeight="1" x14ac:dyDescent="0.3">
      <c r="N681" s="299"/>
      <c r="O681" s="7"/>
      <c r="P681" s="495"/>
      <c r="Q681" s="464"/>
      <c r="R681" s="7"/>
      <c r="S681" s="7"/>
      <c r="T681" s="7"/>
      <c r="U681" s="7"/>
      <c r="V681" s="7"/>
      <c r="W681" s="7"/>
    </row>
    <row r="682" spans="14:23" ht="14.4" customHeight="1" x14ac:dyDescent="0.3">
      <c r="N682" s="299"/>
      <c r="O682" s="7"/>
      <c r="P682" s="495"/>
      <c r="Q682" s="464"/>
      <c r="R682" s="7"/>
      <c r="S682" s="7"/>
      <c r="T682" s="7"/>
      <c r="U682" s="7"/>
      <c r="V682" s="7"/>
      <c r="W682" s="7"/>
    </row>
    <row r="683" spans="14:23" ht="14.4" customHeight="1" x14ac:dyDescent="0.3">
      <c r="N683" s="299"/>
      <c r="O683" s="7"/>
      <c r="P683" s="495"/>
      <c r="Q683" s="464"/>
      <c r="R683" s="7"/>
      <c r="S683" s="7"/>
      <c r="T683" s="7"/>
      <c r="U683" s="7"/>
      <c r="V683" s="7"/>
      <c r="W683" s="7"/>
    </row>
    <row r="684" spans="14:23" ht="14.4" customHeight="1" x14ac:dyDescent="0.3">
      <c r="N684" s="299"/>
      <c r="O684" s="7"/>
      <c r="P684" s="495"/>
      <c r="Q684" s="464"/>
      <c r="R684" s="7"/>
      <c r="S684" s="7"/>
      <c r="T684" s="7"/>
      <c r="U684" s="7"/>
      <c r="V684" s="7"/>
      <c r="W684" s="7"/>
    </row>
    <row r="685" spans="14:23" ht="14.4" customHeight="1" x14ac:dyDescent="0.3">
      <c r="N685" s="299"/>
      <c r="O685" s="7"/>
      <c r="P685" s="495"/>
      <c r="Q685" s="464"/>
      <c r="R685" s="7"/>
      <c r="S685" s="7"/>
      <c r="T685" s="7"/>
      <c r="U685" s="7"/>
      <c r="V685" s="7"/>
      <c r="W685" s="7"/>
    </row>
    <row r="686" spans="14:23" ht="14.4" customHeight="1" x14ac:dyDescent="0.3">
      <c r="N686" s="299"/>
      <c r="O686" s="7"/>
      <c r="P686" s="495"/>
      <c r="Q686" s="464"/>
      <c r="R686" s="7"/>
      <c r="S686" s="7"/>
      <c r="T686" s="7"/>
      <c r="U686" s="7"/>
      <c r="V686" s="7"/>
      <c r="W686" s="7"/>
    </row>
    <row r="687" spans="14:23" ht="14.4" customHeight="1" x14ac:dyDescent="0.3">
      <c r="N687" s="299"/>
      <c r="O687" s="7"/>
      <c r="P687" s="495"/>
      <c r="Q687" s="464"/>
      <c r="R687" s="7"/>
      <c r="S687" s="7"/>
      <c r="T687" s="7"/>
      <c r="U687" s="7"/>
      <c r="V687" s="7"/>
      <c r="W687" s="7"/>
    </row>
    <row r="688" spans="14:23" ht="14.4" customHeight="1" x14ac:dyDescent="0.3">
      <c r="N688" s="299"/>
      <c r="O688" s="7"/>
      <c r="P688" s="495"/>
      <c r="Q688" s="464"/>
      <c r="R688" s="7"/>
      <c r="S688" s="7"/>
      <c r="T688" s="7"/>
      <c r="U688" s="7"/>
      <c r="V688" s="7"/>
      <c r="W688" s="7"/>
    </row>
    <row r="689" spans="14:23" ht="14.4" customHeight="1" x14ac:dyDescent="0.3">
      <c r="N689" s="299"/>
      <c r="O689" s="7"/>
      <c r="P689" s="495"/>
      <c r="Q689" s="464"/>
      <c r="R689" s="7"/>
      <c r="S689" s="7"/>
      <c r="T689" s="7"/>
      <c r="U689" s="7"/>
      <c r="V689" s="7"/>
      <c r="W689" s="7"/>
    </row>
    <row r="690" spans="14:23" ht="14.4" customHeight="1" x14ac:dyDescent="0.3">
      <c r="N690" s="299"/>
      <c r="O690" s="7"/>
      <c r="P690" s="495"/>
      <c r="Q690" s="464"/>
      <c r="R690" s="7"/>
      <c r="S690" s="7"/>
      <c r="T690" s="7"/>
      <c r="U690" s="7"/>
      <c r="V690" s="7"/>
      <c r="W690" s="7"/>
    </row>
    <row r="691" spans="14:23" ht="14.4" customHeight="1" x14ac:dyDescent="0.3">
      <c r="N691" s="299"/>
      <c r="O691" s="7"/>
      <c r="P691" s="495"/>
      <c r="Q691" s="464"/>
      <c r="R691" s="7"/>
      <c r="S691" s="7"/>
      <c r="T691" s="7"/>
      <c r="U691" s="7"/>
      <c r="V691" s="7"/>
      <c r="W691" s="7"/>
    </row>
    <row r="692" spans="14:23" ht="14.4" customHeight="1" x14ac:dyDescent="0.3">
      <c r="N692" s="299"/>
      <c r="O692" s="7"/>
      <c r="P692" s="495"/>
      <c r="Q692" s="464"/>
      <c r="R692" s="7"/>
      <c r="S692" s="7"/>
      <c r="T692" s="7"/>
      <c r="U692" s="7"/>
      <c r="V692" s="7"/>
      <c r="W692" s="7"/>
    </row>
    <row r="693" spans="14:23" ht="14.4" customHeight="1" x14ac:dyDescent="0.3">
      <c r="N693" s="299"/>
      <c r="O693" s="7"/>
      <c r="P693" s="495"/>
      <c r="Q693" s="464"/>
      <c r="R693" s="7"/>
      <c r="S693" s="7"/>
      <c r="T693" s="7"/>
      <c r="U693" s="7"/>
      <c r="V693" s="7"/>
      <c r="W693" s="7"/>
    </row>
    <row r="694" spans="14:23" ht="14.4" customHeight="1" x14ac:dyDescent="0.3">
      <c r="N694" s="299"/>
      <c r="O694" s="7"/>
      <c r="P694" s="495"/>
      <c r="Q694" s="464"/>
      <c r="R694" s="7"/>
      <c r="S694" s="7"/>
      <c r="T694" s="7"/>
      <c r="U694" s="7"/>
      <c r="V694" s="7"/>
      <c r="W694" s="7"/>
    </row>
    <row r="695" spans="14:23" ht="14.4" customHeight="1" x14ac:dyDescent="0.3">
      <c r="N695" s="299"/>
      <c r="O695" s="7"/>
      <c r="P695" s="495"/>
      <c r="Q695" s="464"/>
      <c r="R695" s="7"/>
      <c r="S695" s="7"/>
      <c r="T695" s="7"/>
      <c r="U695" s="7"/>
      <c r="V695" s="7"/>
      <c r="W695" s="7"/>
    </row>
    <row r="696" spans="14:23" ht="14.4" customHeight="1" x14ac:dyDescent="0.3">
      <c r="N696" s="299"/>
      <c r="O696" s="7"/>
      <c r="P696" s="495"/>
      <c r="Q696" s="464"/>
      <c r="R696" s="7"/>
      <c r="S696" s="7"/>
      <c r="T696" s="7"/>
      <c r="U696" s="7"/>
      <c r="V696" s="7"/>
      <c r="W696" s="7"/>
    </row>
    <row r="697" spans="14:23" ht="14.4" customHeight="1" x14ac:dyDescent="0.3">
      <c r="N697" s="299"/>
      <c r="O697" s="7"/>
      <c r="P697" s="495"/>
      <c r="Q697" s="464"/>
      <c r="R697" s="7"/>
      <c r="S697" s="7"/>
      <c r="T697" s="7"/>
      <c r="U697" s="7"/>
      <c r="V697" s="7"/>
      <c r="W697" s="7"/>
    </row>
    <row r="698" spans="14:23" ht="14.4" customHeight="1" x14ac:dyDescent="0.3">
      <c r="N698" s="299"/>
      <c r="O698" s="7"/>
      <c r="P698" s="495"/>
      <c r="Q698" s="464"/>
      <c r="R698" s="7"/>
      <c r="S698" s="7"/>
      <c r="T698" s="7"/>
      <c r="U698" s="7"/>
      <c r="V698" s="7"/>
      <c r="W698" s="7"/>
    </row>
    <row r="699" spans="14:23" ht="14.4" customHeight="1" x14ac:dyDescent="0.3">
      <c r="N699" s="299"/>
      <c r="O699" s="7"/>
      <c r="P699" s="495"/>
      <c r="Q699" s="464"/>
      <c r="R699" s="7"/>
      <c r="S699" s="7"/>
      <c r="T699" s="7"/>
      <c r="U699" s="7"/>
      <c r="V699" s="7"/>
      <c r="W699" s="7"/>
    </row>
    <row r="700" spans="14:23" ht="14.4" customHeight="1" x14ac:dyDescent="0.3">
      <c r="N700" s="299"/>
      <c r="O700" s="7"/>
      <c r="P700" s="495"/>
      <c r="Q700" s="464"/>
      <c r="R700" s="7"/>
      <c r="S700" s="7"/>
      <c r="T700" s="7"/>
      <c r="U700" s="7"/>
      <c r="V700" s="7"/>
      <c r="W700" s="7"/>
    </row>
    <row r="701" spans="14:23" ht="14.4" customHeight="1" x14ac:dyDescent="0.3">
      <c r="N701" s="299"/>
      <c r="O701" s="7"/>
      <c r="P701" s="495"/>
      <c r="Q701" s="464"/>
      <c r="R701" s="7"/>
      <c r="S701" s="7"/>
      <c r="T701" s="7"/>
      <c r="U701" s="7"/>
      <c r="V701" s="7"/>
      <c r="W701" s="7"/>
    </row>
    <row r="702" spans="14:23" ht="14.4" customHeight="1" x14ac:dyDescent="0.3">
      <c r="N702" s="299"/>
      <c r="O702" s="7"/>
      <c r="P702" s="495"/>
      <c r="Q702" s="464"/>
      <c r="R702" s="7"/>
      <c r="S702" s="7"/>
      <c r="T702" s="7"/>
      <c r="U702" s="7"/>
      <c r="V702" s="7"/>
      <c r="W702" s="7"/>
    </row>
    <row r="703" spans="14:23" ht="14.4" customHeight="1" x14ac:dyDescent="0.3">
      <c r="N703" s="299"/>
      <c r="O703" s="7"/>
      <c r="P703" s="495"/>
      <c r="Q703" s="464"/>
      <c r="R703" s="7"/>
      <c r="S703" s="7"/>
      <c r="T703" s="7"/>
      <c r="U703" s="7"/>
      <c r="V703" s="7"/>
      <c r="W703" s="7"/>
    </row>
    <row r="704" spans="14:23" ht="14.4" customHeight="1" x14ac:dyDescent="0.3">
      <c r="N704" s="299"/>
      <c r="O704" s="7"/>
      <c r="P704" s="495"/>
      <c r="Q704" s="464"/>
      <c r="R704" s="7"/>
      <c r="S704" s="7"/>
      <c r="T704" s="7"/>
      <c r="U704" s="7"/>
      <c r="V704" s="7"/>
      <c r="W704" s="7"/>
    </row>
    <row r="705" spans="14:23" ht="14.4" customHeight="1" x14ac:dyDescent="0.3">
      <c r="N705" s="299"/>
      <c r="O705" s="7"/>
      <c r="P705" s="495"/>
      <c r="Q705" s="464"/>
      <c r="R705" s="7"/>
      <c r="S705" s="7"/>
      <c r="T705" s="7"/>
      <c r="U705" s="7"/>
      <c r="V705" s="7"/>
      <c r="W705" s="7"/>
    </row>
    <row r="706" spans="14:23" ht="14.4" customHeight="1" x14ac:dyDescent="0.3">
      <c r="N706" s="299"/>
      <c r="O706" s="7"/>
      <c r="P706" s="495"/>
      <c r="Q706" s="464"/>
      <c r="R706" s="7"/>
      <c r="S706" s="7"/>
      <c r="T706" s="7"/>
      <c r="U706" s="7"/>
      <c r="V706" s="7"/>
      <c r="W706" s="7"/>
    </row>
    <row r="707" spans="14:23" ht="14.4" customHeight="1" x14ac:dyDescent="0.3">
      <c r="N707" s="299"/>
      <c r="O707" s="7"/>
      <c r="P707" s="495"/>
      <c r="Q707" s="464"/>
      <c r="R707" s="7"/>
      <c r="S707" s="7"/>
      <c r="T707" s="7"/>
      <c r="U707" s="7"/>
      <c r="V707" s="7"/>
      <c r="W707" s="7"/>
    </row>
    <row r="708" spans="14:23" ht="14.4" customHeight="1" x14ac:dyDescent="0.3">
      <c r="N708" s="299"/>
      <c r="O708" s="7"/>
      <c r="P708" s="495"/>
      <c r="Q708" s="464"/>
      <c r="R708" s="7"/>
      <c r="S708" s="7"/>
      <c r="T708" s="7"/>
      <c r="U708" s="7"/>
      <c r="V708" s="7"/>
      <c r="W708" s="7"/>
    </row>
    <row r="709" spans="14:23" ht="14.4" customHeight="1" x14ac:dyDescent="0.3">
      <c r="N709" s="299"/>
      <c r="O709" s="7"/>
      <c r="P709" s="495"/>
      <c r="Q709" s="464"/>
      <c r="R709" s="7"/>
      <c r="S709" s="7"/>
      <c r="T709" s="7"/>
      <c r="U709" s="7"/>
      <c r="V709" s="7"/>
      <c r="W709" s="7"/>
    </row>
    <row r="710" spans="14:23" ht="14.4" customHeight="1" x14ac:dyDescent="0.3">
      <c r="N710" s="299"/>
      <c r="O710" s="7"/>
      <c r="P710" s="495"/>
      <c r="Q710" s="464"/>
      <c r="R710" s="7"/>
      <c r="S710" s="7"/>
      <c r="T710" s="7"/>
      <c r="U710" s="7"/>
      <c r="V710" s="7"/>
      <c r="W710" s="7"/>
    </row>
    <row r="711" spans="14:23" ht="14.4" customHeight="1" x14ac:dyDescent="0.3">
      <c r="N711" s="299"/>
      <c r="O711" s="7"/>
      <c r="P711" s="495"/>
      <c r="Q711" s="464"/>
      <c r="R711" s="7"/>
      <c r="S711" s="7"/>
      <c r="T711" s="7"/>
      <c r="U711" s="7"/>
      <c r="V711" s="7"/>
      <c r="W711" s="7"/>
    </row>
    <row r="712" spans="14:23" ht="14.4" customHeight="1" x14ac:dyDescent="0.3">
      <c r="N712" s="299"/>
      <c r="O712" s="7"/>
      <c r="P712" s="495"/>
      <c r="Q712" s="464"/>
      <c r="R712" s="7"/>
      <c r="S712" s="7"/>
      <c r="T712" s="7"/>
      <c r="U712" s="7"/>
      <c r="V712" s="7"/>
      <c r="W712" s="7"/>
    </row>
    <row r="713" spans="14:23" ht="14.4" customHeight="1" x14ac:dyDescent="0.3">
      <c r="N713" s="299"/>
      <c r="O713" s="7"/>
      <c r="P713" s="495"/>
      <c r="Q713" s="464"/>
      <c r="R713" s="7"/>
      <c r="S713" s="7"/>
      <c r="T713" s="7"/>
      <c r="U713" s="7"/>
      <c r="V713" s="7"/>
      <c r="W713" s="7"/>
    </row>
    <row r="714" spans="14:23" ht="14.4" customHeight="1" x14ac:dyDescent="0.3">
      <c r="N714" s="299"/>
      <c r="O714" s="7"/>
      <c r="P714" s="495"/>
      <c r="Q714" s="464"/>
      <c r="R714" s="7"/>
      <c r="S714" s="7"/>
      <c r="T714" s="7"/>
      <c r="U714" s="7"/>
      <c r="V714" s="7"/>
      <c r="W714" s="7"/>
    </row>
    <row r="715" spans="14:23" ht="14.4" customHeight="1" x14ac:dyDescent="0.3">
      <c r="N715" s="299"/>
      <c r="O715" s="7"/>
      <c r="P715" s="495"/>
      <c r="Q715" s="464"/>
      <c r="R715" s="7"/>
      <c r="S715" s="7"/>
      <c r="T715" s="7"/>
      <c r="U715" s="7"/>
      <c r="V715" s="7"/>
      <c r="W715" s="7"/>
    </row>
    <row r="716" spans="14:23" ht="14.4" customHeight="1" x14ac:dyDescent="0.3">
      <c r="N716" s="299"/>
      <c r="O716" s="7"/>
      <c r="P716" s="495"/>
      <c r="Q716" s="464"/>
      <c r="R716" s="7"/>
      <c r="S716" s="7"/>
      <c r="T716" s="7"/>
      <c r="U716" s="7"/>
      <c r="V716" s="7"/>
      <c r="W716" s="7"/>
    </row>
    <row r="717" spans="14:23" ht="14.4" customHeight="1" x14ac:dyDescent="0.3">
      <c r="N717" s="299"/>
      <c r="O717" s="7"/>
      <c r="P717" s="495"/>
      <c r="Q717" s="464"/>
      <c r="R717" s="7"/>
      <c r="S717" s="7"/>
      <c r="T717" s="7"/>
      <c r="U717" s="7"/>
      <c r="V717" s="7"/>
      <c r="W717" s="7"/>
    </row>
    <row r="718" spans="14:23" ht="14.4" customHeight="1" x14ac:dyDescent="0.3">
      <c r="N718" s="299"/>
      <c r="O718" s="7"/>
      <c r="P718" s="495"/>
      <c r="Q718" s="464"/>
      <c r="R718" s="7"/>
      <c r="S718" s="7"/>
      <c r="T718" s="7"/>
      <c r="U718" s="7"/>
      <c r="V718" s="7"/>
      <c r="W718" s="7"/>
    </row>
    <row r="719" spans="14:23" ht="14.4" customHeight="1" x14ac:dyDescent="0.3">
      <c r="N719" s="299"/>
      <c r="O719" s="7"/>
      <c r="P719" s="495"/>
      <c r="Q719" s="464"/>
      <c r="R719" s="7"/>
      <c r="S719" s="7"/>
      <c r="T719" s="7"/>
      <c r="U719" s="7"/>
      <c r="V719" s="7"/>
      <c r="W719" s="7"/>
    </row>
    <row r="720" spans="14:23" ht="14.4" customHeight="1" x14ac:dyDescent="0.3">
      <c r="N720" s="299"/>
      <c r="O720" s="7"/>
      <c r="P720" s="495"/>
      <c r="Q720" s="464"/>
      <c r="R720" s="7"/>
      <c r="S720" s="7"/>
      <c r="T720" s="7"/>
      <c r="U720" s="7"/>
      <c r="V720" s="7"/>
      <c r="W720" s="7"/>
    </row>
    <row r="721" spans="14:23" ht="14.4" customHeight="1" x14ac:dyDescent="0.3">
      <c r="N721" s="299"/>
      <c r="O721" s="7"/>
      <c r="P721" s="495"/>
      <c r="Q721" s="464"/>
      <c r="R721" s="7"/>
      <c r="S721" s="7"/>
      <c r="T721" s="7"/>
      <c r="U721" s="7"/>
      <c r="V721" s="7"/>
      <c r="W721" s="7"/>
    </row>
    <row r="722" spans="14:23" ht="14.4" customHeight="1" x14ac:dyDescent="0.3">
      <c r="N722" s="299"/>
      <c r="O722" s="7"/>
      <c r="P722" s="495"/>
      <c r="Q722" s="464"/>
      <c r="R722" s="7"/>
      <c r="S722" s="7"/>
      <c r="T722" s="7"/>
      <c r="U722" s="7"/>
      <c r="V722" s="7"/>
      <c r="W722" s="7"/>
    </row>
    <row r="723" spans="14:23" ht="14.4" customHeight="1" x14ac:dyDescent="0.3">
      <c r="N723" s="299"/>
      <c r="O723" s="7"/>
      <c r="P723" s="495"/>
      <c r="Q723" s="464"/>
      <c r="R723" s="7"/>
      <c r="S723" s="7"/>
      <c r="T723" s="7"/>
      <c r="U723" s="7"/>
      <c r="V723" s="7"/>
      <c r="W723" s="7"/>
    </row>
    <row r="724" spans="14:23" ht="14.4" customHeight="1" x14ac:dyDescent="0.3">
      <c r="N724" s="299"/>
      <c r="O724" s="7"/>
      <c r="P724" s="495"/>
      <c r="Q724" s="464"/>
      <c r="R724" s="7"/>
      <c r="S724" s="7"/>
      <c r="T724" s="7"/>
      <c r="U724" s="7"/>
      <c r="V724" s="7"/>
      <c r="W724" s="7"/>
    </row>
    <row r="725" spans="14:23" ht="14.4" customHeight="1" x14ac:dyDescent="0.3">
      <c r="N725" s="299"/>
      <c r="O725" s="7"/>
      <c r="P725" s="495"/>
      <c r="Q725" s="464"/>
      <c r="R725" s="7"/>
      <c r="S725" s="7"/>
      <c r="T725" s="7"/>
      <c r="U725" s="7"/>
      <c r="V725" s="7"/>
      <c r="W725" s="7"/>
    </row>
    <row r="726" spans="14:23" ht="14.4" customHeight="1" x14ac:dyDescent="0.3">
      <c r="N726" s="299"/>
      <c r="O726" s="7"/>
      <c r="P726" s="495"/>
      <c r="Q726" s="464"/>
      <c r="R726" s="7"/>
      <c r="S726" s="7"/>
      <c r="T726" s="7"/>
      <c r="U726" s="7"/>
      <c r="V726" s="7"/>
      <c r="W726" s="7"/>
    </row>
    <row r="727" spans="14:23" ht="14.4" customHeight="1" x14ac:dyDescent="0.3">
      <c r="N727" s="299"/>
      <c r="O727" s="7"/>
      <c r="P727" s="495"/>
      <c r="Q727" s="464"/>
      <c r="R727" s="7"/>
      <c r="S727" s="7"/>
      <c r="T727" s="7"/>
      <c r="U727" s="7"/>
      <c r="V727" s="7"/>
      <c r="W727" s="7"/>
    </row>
    <row r="728" spans="14:23" ht="14.4" customHeight="1" x14ac:dyDescent="0.3">
      <c r="N728" s="299"/>
      <c r="O728" s="7"/>
      <c r="P728" s="495"/>
      <c r="Q728" s="464"/>
      <c r="R728" s="7"/>
      <c r="S728" s="7"/>
      <c r="T728" s="7"/>
      <c r="U728" s="7"/>
      <c r="V728" s="7"/>
      <c r="W728" s="7"/>
    </row>
    <row r="729" spans="14:23" ht="14.4" customHeight="1" x14ac:dyDescent="0.3">
      <c r="N729" s="299"/>
      <c r="O729" s="7"/>
      <c r="P729" s="495"/>
      <c r="Q729" s="464"/>
      <c r="R729" s="7"/>
      <c r="S729" s="7"/>
      <c r="T729" s="7"/>
      <c r="U729" s="7"/>
      <c r="V729" s="7"/>
      <c r="W729" s="7"/>
    </row>
    <row r="730" spans="14:23" ht="14.4" customHeight="1" x14ac:dyDescent="0.3">
      <c r="N730" s="299"/>
      <c r="O730" s="7"/>
      <c r="P730" s="495"/>
      <c r="Q730" s="464"/>
      <c r="R730" s="7"/>
      <c r="S730" s="7"/>
      <c r="T730" s="7"/>
      <c r="U730" s="7"/>
      <c r="V730" s="7"/>
      <c r="W730" s="7"/>
    </row>
    <row r="731" spans="14:23" ht="14.4" customHeight="1" x14ac:dyDescent="0.3">
      <c r="N731" s="299"/>
      <c r="O731" s="7"/>
      <c r="P731" s="495"/>
      <c r="Q731" s="464"/>
      <c r="R731" s="7"/>
      <c r="S731" s="7"/>
      <c r="T731" s="7"/>
      <c r="U731" s="7"/>
      <c r="V731" s="7"/>
      <c r="W731" s="7"/>
    </row>
    <row r="732" spans="14:23" ht="14.4" customHeight="1" x14ac:dyDescent="0.3">
      <c r="N732" s="299"/>
      <c r="O732" s="7"/>
      <c r="P732" s="495"/>
      <c r="Q732" s="464"/>
      <c r="R732" s="7"/>
      <c r="S732" s="7"/>
      <c r="T732" s="7"/>
      <c r="U732" s="7"/>
      <c r="V732" s="7"/>
      <c r="W732" s="7"/>
    </row>
    <row r="733" spans="14:23" ht="14.4" customHeight="1" x14ac:dyDescent="0.3">
      <c r="N733" s="299"/>
      <c r="O733" s="7"/>
      <c r="P733" s="495"/>
      <c r="Q733" s="464"/>
      <c r="R733" s="7"/>
      <c r="S733" s="7"/>
      <c r="T733" s="7"/>
      <c r="U733" s="7"/>
      <c r="V733" s="7"/>
      <c r="W733" s="7"/>
    </row>
    <row r="734" spans="14:23" ht="14.4" customHeight="1" x14ac:dyDescent="0.3">
      <c r="N734" s="299"/>
      <c r="O734" s="7"/>
      <c r="P734" s="495"/>
      <c r="Q734" s="464"/>
      <c r="R734" s="7"/>
      <c r="S734" s="7"/>
      <c r="T734" s="7"/>
      <c r="U734" s="7"/>
      <c r="V734" s="7"/>
      <c r="W734" s="7"/>
    </row>
    <row r="735" spans="14:23" ht="14.4" customHeight="1" x14ac:dyDescent="0.3">
      <c r="N735" s="299"/>
      <c r="O735" s="7"/>
      <c r="P735" s="495"/>
      <c r="Q735" s="464"/>
      <c r="R735" s="7"/>
      <c r="S735" s="7"/>
      <c r="T735" s="7"/>
      <c r="U735" s="7"/>
      <c r="V735" s="7"/>
      <c r="W735" s="7"/>
    </row>
    <row r="736" spans="14:23" ht="14.4" customHeight="1" x14ac:dyDescent="0.3">
      <c r="N736" s="299"/>
      <c r="O736" s="7"/>
      <c r="P736" s="495"/>
      <c r="Q736" s="464"/>
      <c r="R736" s="7"/>
      <c r="S736" s="7"/>
      <c r="T736" s="7"/>
      <c r="U736" s="7"/>
      <c r="V736" s="7"/>
      <c r="W736" s="7"/>
    </row>
    <row r="737" spans="14:23" ht="14.4" customHeight="1" x14ac:dyDescent="0.3">
      <c r="N737" s="299"/>
      <c r="O737" s="7"/>
      <c r="P737" s="495"/>
      <c r="Q737" s="464"/>
      <c r="R737" s="7"/>
      <c r="S737" s="7"/>
      <c r="T737" s="7"/>
      <c r="U737" s="7"/>
      <c r="V737" s="7"/>
      <c r="W737" s="7"/>
    </row>
    <row r="738" spans="14:23" ht="14.4" customHeight="1" x14ac:dyDescent="0.3">
      <c r="N738" s="299"/>
      <c r="O738" s="7"/>
      <c r="P738" s="495"/>
      <c r="Q738" s="464"/>
      <c r="R738" s="7"/>
      <c r="S738" s="7"/>
      <c r="T738" s="7"/>
      <c r="U738" s="7"/>
      <c r="V738" s="7"/>
      <c r="W738" s="7"/>
    </row>
    <row r="739" spans="14:23" ht="14.4" customHeight="1" x14ac:dyDescent="0.3">
      <c r="N739" s="299"/>
      <c r="O739" s="7"/>
      <c r="P739" s="495"/>
      <c r="Q739" s="464"/>
      <c r="R739" s="7"/>
      <c r="S739" s="7"/>
      <c r="T739" s="7"/>
      <c r="U739" s="7"/>
      <c r="V739" s="7"/>
      <c r="W739" s="7"/>
    </row>
    <row r="740" spans="14:23" ht="14.4" customHeight="1" x14ac:dyDescent="0.3">
      <c r="N740" s="299"/>
      <c r="O740" s="7"/>
      <c r="P740" s="495"/>
      <c r="Q740" s="464"/>
      <c r="R740" s="7"/>
      <c r="S740" s="7"/>
      <c r="T740" s="7"/>
      <c r="U740" s="7"/>
      <c r="V740" s="7"/>
      <c r="W740" s="7"/>
    </row>
    <row r="741" spans="14:23" ht="14.4" customHeight="1" x14ac:dyDescent="0.3">
      <c r="N741" s="299"/>
      <c r="O741" s="7"/>
      <c r="P741" s="495"/>
      <c r="Q741" s="464"/>
      <c r="R741" s="7"/>
      <c r="S741" s="7"/>
      <c r="T741" s="7"/>
      <c r="U741" s="7"/>
      <c r="V741" s="7"/>
      <c r="W741" s="7"/>
    </row>
    <row r="742" spans="14:23" ht="14.4" customHeight="1" x14ac:dyDescent="0.3">
      <c r="N742" s="299"/>
      <c r="O742" s="7"/>
      <c r="P742" s="495"/>
      <c r="Q742" s="464"/>
      <c r="R742" s="7"/>
      <c r="S742" s="7"/>
      <c r="T742" s="7"/>
      <c r="U742" s="7"/>
      <c r="V742" s="7"/>
      <c r="W742" s="7"/>
    </row>
    <row r="743" spans="14:23" ht="14.4" customHeight="1" x14ac:dyDescent="0.3">
      <c r="N743" s="299"/>
      <c r="O743" s="7"/>
      <c r="P743" s="495"/>
      <c r="Q743" s="464"/>
      <c r="R743" s="7"/>
      <c r="S743" s="7"/>
      <c r="T743" s="7"/>
      <c r="U743" s="7"/>
      <c r="V743" s="7"/>
      <c r="W743" s="7"/>
    </row>
    <row r="744" spans="14:23" ht="14.4" customHeight="1" x14ac:dyDescent="0.3">
      <c r="N744" s="299"/>
      <c r="O744" s="7"/>
      <c r="P744" s="495"/>
      <c r="Q744" s="464"/>
      <c r="R744" s="7"/>
      <c r="S744" s="7"/>
      <c r="T744" s="7"/>
      <c r="U744" s="7"/>
      <c r="V744" s="7"/>
      <c r="W744" s="7"/>
    </row>
    <row r="745" spans="14:23" ht="14.4" customHeight="1" x14ac:dyDescent="0.3">
      <c r="N745" s="299"/>
      <c r="O745" s="7"/>
      <c r="P745" s="495"/>
      <c r="Q745" s="464"/>
      <c r="R745" s="7"/>
      <c r="S745" s="7"/>
      <c r="T745" s="7"/>
      <c r="U745" s="7"/>
      <c r="V745" s="7"/>
      <c r="W745" s="7"/>
    </row>
    <row r="746" spans="14:23" ht="14.4" customHeight="1" x14ac:dyDescent="0.3">
      <c r="N746" s="299"/>
      <c r="O746" s="7"/>
      <c r="P746" s="495"/>
      <c r="Q746" s="464"/>
      <c r="R746" s="7"/>
      <c r="S746" s="7"/>
      <c r="T746" s="7"/>
      <c r="U746" s="7"/>
      <c r="V746" s="7"/>
      <c r="W746" s="7"/>
    </row>
    <row r="747" spans="14:23" ht="14.4" customHeight="1" x14ac:dyDescent="0.3">
      <c r="N747" s="299"/>
      <c r="O747" s="7"/>
      <c r="P747" s="495"/>
      <c r="Q747" s="464"/>
      <c r="R747" s="7"/>
      <c r="S747" s="7"/>
      <c r="T747" s="7"/>
      <c r="U747" s="7"/>
      <c r="V747" s="7"/>
      <c r="W747" s="7"/>
    </row>
    <row r="748" spans="14:23" ht="14.4" customHeight="1" x14ac:dyDescent="0.3">
      <c r="N748" s="299"/>
      <c r="O748" s="7"/>
      <c r="P748" s="495"/>
      <c r="Q748" s="464"/>
      <c r="R748" s="7"/>
      <c r="S748" s="7"/>
      <c r="T748" s="7"/>
      <c r="U748" s="7"/>
      <c r="V748" s="7"/>
      <c r="W748" s="7"/>
    </row>
    <row r="749" spans="14:23" ht="14.4" customHeight="1" x14ac:dyDescent="0.3">
      <c r="N749" s="299"/>
      <c r="O749" s="7"/>
      <c r="P749" s="495"/>
      <c r="Q749" s="464"/>
      <c r="R749" s="7"/>
      <c r="S749" s="7"/>
      <c r="T749" s="7"/>
      <c r="U749" s="7"/>
      <c r="V749" s="7"/>
      <c r="W749" s="7"/>
    </row>
    <row r="750" spans="14:23" ht="14.4" customHeight="1" x14ac:dyDescent="0.3">
      <c r="N750" s="299"/>
      <c r="O750" s="7"/>
      <c r="P750" s="495"/>
      <c r="Q750" s="464"/>
      <c r="R750" s="7"/>
      <c r="S750" s="7"/>
      <c r="T750" s="7"/>
      <c r="U750" s="7"/>
      <c r="V750" s="7"/>
      <c r="W750" s="7"/>
    </row>
    <row r="751" spans="14:23" ht="14.4" customHeight="1" x14ac:dyDescent="0.3">
      <c r="N751" s="299"/>
      <c r="O751" s="7"/>
      <c r="P751" s="495"/>
      <c r="Q751" s="464"/>
      <c r="R751" s="7"/>
      <c r="S751" s="7"/>
      <c r="T751" s="7"/>
      <c r="U751" s="7"/>
      <c r="V751" s="7"/>
      <c r="W751" s="7"/>
    </row>
    <row r="752" spans="14:23" ht="14.4" customHeight="1" x14ac:dyDescent="0.3">
      <c r="N752" s="299"/>
      <c r="O752" s="7"/>
      <c r="P752" s="495"/>
      <c r="Q752" s="464"/>
      <c r="R752" s="7"/>
      <c r="S752" s="7"/>
      <c r="T752" s="7"/>
      <c r="U752" s="7"/>
      <c r="V752" s="7"/>
      <c r="W752" s="7"/>
    </row>
    <row r="753" spans="14:23" ht="14.4" customHeight="1" x14ac:dyDescent="0.3">
      <c r="N753" s="299"/>
      <c r="O753" s="7"/>
      <c r="P753" s="495"/>
      <c r="Q753" s="464"/>
      <c r="R753" s="7"/>
      <c r="S753" s="7"/>
      <c r="T753" s="7"/>
      <c r="U753" s="7"/>
      <c r="V753" s="7"/>
      <c r="W753" s="7"/>
    </row>
    <row r="754" spans="14:23" ht="14.4" customHeight="1" x14ac:dyDescent="0.3">
      <c r="N754" s="299"/>
      <c r="O754" s="7"/>
      <c r="P754" s="495"/>
      <c r="Q754" s="464"/>
      <c r="R754" s="7"/>
      <c r="S754" s="7"/>
      <c r="T754" s="7"/>
      <c r="U754" s="7"/>
      <c r="V754" s="7"/>
      <c r="W754" s="7"/>
    </row>
    <row r="755" spans="14:23" ht="14.4" customHeight="1" x14ac:dyDescent="0.3">
      <c r="N755" s="299"/>
      <c r="O755" s="7"/>
      <c r="P755" s="495"/>
      <c r="Q755" s="464"/>
      <c r="R755" s="7"/>
      <c r="S755" s="7"/>
      <c r="T755" s="7"/>
      <c r="U755" s="7"/>
      <c r="V755" s="7"/>
      <c r="W755" s="7"/>
    </row>
    <row r="756" spans="14:23" ht="14.4" customHeight="1" x14ac:dyDescent="0.3">
      <c r="N756" s="299"/>
      <c r="O756" s="7"/>
      <c r="P756" s="495"/>
      <c r="Q756" s="464"/>
      <c r="R756" s="7"/>
      <c r="S756" s="7"/>
      <c r="T756" s="7"/>
      <c r="U756" s="7"/>
      <c r="V756" s="7"/>
      <c r="W756" s="7"/>
    </row>
    <row r="757" spans="14:23" ht="14.4" customHeight="1" x14ac:dyDescent="0.3">
      <c r="N757" s="299"/>
      <c r="O757" s="7"/>
      <c r="P757" s="495"/>
      <c r="Q757" s="464"/>
      <c r="R757" s="7"/>
      <c r="S757" s="7"/>
      <c r="T757" s="7"/>
      <c r="U757" s="7"/>
      <c r="V757" s="7"/>
      <c r="W757" s="7"/>
    </row>
    <row r="758" spans="14:23" ht="14.4" customHeight="1" x14ac:dyDescent="0.3">
      <c r="N758" s="299"/>
      <c r="O758" s="7"/>
      <c r="P758" s="495"/>
      <c r="Q758" s="464"/>
      <c r="R758" s="7"/>
      <c r="S758" s="7"/>
      <c r="T758" s="7"/>
      <c r="U758" s="7"/>
      <c r="V758" s="7"/>
      <c r="W758" s="7"/>
    </row>
    <row r="759" spans="14:23" ht="14.4" customHeight="1" x14ac:dyDescent="0.3">
      <c r="N759" s="299"/>
      <c r="O759" s="7"/>
      <c r="P759" s="495"/>
      <c r="Q759" s="464"/>
      <c r="R759" s="7"/>
      <c r="S759" s="7"/>
      <c r="T759" s="7"/>
      <c r="U759" s="7"/>
      <c r="V759" s="7"/>
      <c r="W759" s="7"/>
    </row>
    <row r="760" spans="14:23" ht="14.4" customHeight="1" x14ac:dyDescent="0.3">
      <c r="N760" s="299"/>
      <c r="O760" s="7"/>
      <c r="P760" s="495"/>
      <c r="Q760" s="464"/>
      <c r="R760" s="7"/>
      <c r="S760" s="7"/>
      <c r="T760" s="7"/>
      <c r="U760" s="7"/>
      <c r="V760" s="7"/>
      <c r="W760" s="7"/>
    </row>
    <row r="761" spans="14:23" ht="14.4" customHeight="1" x14ac:dyDescent="0.3">
      <c r="N761" s="299"/>
      <c r="O761" s="7"/>
      <c r="P761" s="495"/>
      <c r="Q761" s="464"/>
      <c r="R761" s="7"/>
      <c r="S761" s="7"/>
      <c r="T761" s="7"/>
      <c r="U761" s="7"/>
      <c r="V761" s="7"/>
      <c r="W761" s="7"/>
    </row>
    <row r="762" spans="14:23" ht="14.4" customHeight="1" x14ac:dyDescent="0.3">
      <c r="N762" s="299"/>
      <c r="O762" s="7"/>
      <c r="P762" s="495"/>
      <c r="Q762" s="464"/>
      <c r="R762" s="7"/>
      <c r="S762" s="7"/>
      <c r="T762" s="7"/>
      <c r="U762" s="7"/>
      <c r="V762" s="7"/>
      <c r="W762" s="7"/>
    </row>
    <row r="763" spans="14:23" ht="14.4" customHeight="1" x14ac:dyDescent="0.3">
      <c r="N763" s="299"/>
      <c r="O763" s="7"/>
      <c r="P763" s="495"/>
      <c r="Q763" s="464"/>
      <c r="R763" s="7"/>
      <c r="S763" s="7"/>
      <c r="T763" s="7"/>
      <c r="U763" s="7"/>
      <c r="V763" s="7"/>
      <c r="W763" s="7"/>
    </row>
    <row r="764" spans="14:23" ht="14.4" customHeight="1" x14ac:dyDescent="0.3">
      <c r="N764" s="299"/>
      <c r="O764" s="7"/>
      <c r="P764" s="495"/>
      <c r="Q764" s="464"/>
      <c r="R764" s="7"/>
      <c r="S764" s="7"/>
      <c r="T764" s="7"/>
      <c r="U764" s="7"/>
      <c r="V764" s="7"/>
      <c r="W764" s="7"/>
    </row>
    <row r="765" spans="14:23" ht="14.4" customHeight="1" x14ac:dyDescent="0.3">
      <c r="N765" s="299"/>
      <c r="O765" s="7"/>
      <c r="P765" s="495"/>
      <c r="Q765" s="464"/>
      <c r="R765" s="7"/>
      <c r="S765" s="7"/>
      <c r="T765" s="7"/>
      <c r="U765" s="7"/>
      <c r="V765" s="7"/>
      <c r="W765" s="7"/>
    </row>
    <row r="766" spans="14:23" ht="14.4" customHeight="1" x14ac:dyDescent="0.3">
      <c r="N766" s="299"/>
      <c r="O766" s="7"/>
      <c r="P766" s="495"/>
      <c r="Q766" s="464"/>
      <c r="R766" s="7"/>
      <c r="S766" s="7"/>
      <c r="T766" s="7"/>
      <c r="U766" s="7"/>
      <c r="V766" s="7"/>
      <c r="W766" s="7"/>
    </row>
    <row r="767" spans="14:23" ht="14.4" customHeight="1" x14ac:dyDescent="0.3">
      <c r="N767" s="299"/>
      <c r="O767" s="7"/>
      <c r="P767" s="495"/>
      <c r="Q767" s="464"/>
      <c r="R767" s="7"/>
      <c r="S767" s="7"/>
      <c r="T767" s="7"/>
      <c r="U767" s="7"/>
      <c r="V767" s="7"/>
      <c r="W767" s="7"/>
    </row>
    <row r="768" spans="14:23" ht="14.4" customHeight="1" x14ac:dyDescent="0.3">
      <c r="N768" s="299"/>
      <c r="O768" s="7"/>
      <c r="P768" s="495"/>
      <c r="Q768" s="464"/>
      <c r="R768" s="7"/>
      <c r="S768" s="7"/>
      <c r="T768" s="7"/>
      <c r="U768" s="7"/>
      <c r="V768" s="7"/>
      <c r="W768" s="7"/>
    </row>
    <row r="769" spans="14:23" ht="14.4" customHeight="1" x14ac:dyDescent="0.3">
      <c r="N769" s="299"/>
      <c r="O769" s="7"/>
      <c r="P769" s="495"/>
      <c r="Q769" s="464"/>
      <c r="R769" s="7"/>
      <c r="S769" s="7"/>
      <c r="T769" s="7"/>
      <c r="U769" s="7"/>
      <c r="V769" s="7"/>
      <c r="W769" s="7"/>
    </row>
    <row r="770" spans="14:23" ht="14.4" customHeight="1" x14ac:dyDescent="0.3">
      <c r="N770" s="299"/>
      <c r="O770" s="7"/>
      <c r="P770" s="495"/>
      <c r="Q770" s="464"/>
      <c r="R770" s="7"/>
      <c r="S770" s="7"/>
      <c r="T770" s="7"/>
      <c r="U770" s="7"/>
      <c r="V770" s="7"/>
      <c r="W770" s="7"/>
    </row>
    <row r="771" spans="14:23" ht="14.4" customHeight="1" x14ac:dyDescent="0.3">
      <c r="N771" s="299"/>
      <c r="O771" s="7"/>
      <c r="P771" s="495"/>
      <c r="Q771" s="464"/>
      <c r="R771" s="7"/>
      <c r="S771" s="7"/>
      <c r="T771" s="7"/>
      <c r="U771" s="7"/>
      <c r="V771" s="7"/>
      <c r="W771" s="7"/>
    </row>
    <row r="772" spans="14:23" ht="14.4" customHeight="1" x14ac:dyDescent="0.3">
      <c r="N772" s="299"/>
      <c r="O772" s="7"/>
      <c r="P772" s="495"/>
      <c r="Q772" s="464"/>
      <c r="R772" s="7"/>
      <c r="S772" s="7"/>
      <c r="T772" s="7"/>
      <c r="U772" s="7"/>
      <c r="V772" s="7"/>
      <c r="W772" s="7"/>
    </row>
    <row r="773" spans="14:23" ht="14.4" customHeight="1" x14ac:dyDescent="0.3">
      <c r="N773" s="299"/>
      <c r="O773" s="7"/>
      <c r="P773" s="495"/>
      <c r="Q773" s="464"/>
      <c r="R773" s="7"/>
      <c r="S773" s="7"/>
      <c r="T773" s="7"/>
      <c r="U773" s="7"/>
      <c r="V773" s="7"/>
      <c r="W773" s="7"/>
    </row>
    <row r="774" spans="14:23" ht="14.4" customHeight="1" x14ac:dyDescent="0.3">
      <c r="N774" s="299"/>
      <c r="O774" s="7"/>
      <c r="P774" s="495"/>
      <c r="Q774" s="464"/>
      <c r="R774" s="7"/>
      <c r="S774" s="7"/>
      <c r="T774" s="7"/>
      <c r="U774" s="7"/>
      <c r="V774" s="7"/>
      <c r="W774" s="7"/>
    </row>
    <row r="775" spans="14:23" ht="14.4" customHeight="1" x14ac:dyDescent="0.3">
      <c r="N775" s="299"/>
      <c r="O775" s="7"/>
      <c r="P775" s="495"/>
      <c r="Q775" s="464"/>
      <c r="R775" s="7"/>
      <c r="S775" s="7"/>
      <c r="T775" s="7"/>
      <c r="U775" s="7"/>
      <c r="V775" s="7"/>
      <c r="W775" s="7"/>
    </row>
    <row r="776" spans="14:23" ht="14.4" customHeight="1" x14ac:dyDescent="0.3">
      <c r="N776" s="299"/>
      <c r="O776" s="7"/>
      <c r="P776" s="495"/>
      <c r="Q776" s="464"/>
      <c r="R776" s="7"/>
      <c r="S776" s="7"/>
      <c r="T776" s="7"/>
      <c r="U776" s="7"/>
      <c r="V776" s="7"/>
      <c r="W776" s="7"/>
    </row>
    <row r="777" spans="14:23" ht="14.4" customHeight="1" x14ac:dyDescent="0.3">
      <c r="N777" s="299"/>
      <c r="O777" s="7"/>
      <c r="P777" s="495"/>
      <c r="Q777" s="464"/>
      <c r="R777" s="7"/>
      <c r="S777" s="7"/>
      <c r="T777" s="7"/>
      <c r="U777" s="7"/>
      <c r="V777" s="7"/>
      <c r="W777" s="7"/>
    </row>
    <row r="778" spans="14:23" ht="14.4" customHeight="1" x14ac:dyDescent="0.3">
      <c r="N778" s="299"/>
      <c r="O778" s="7"/>
      <c r="P778" s="495"/>
      <c r="Q778" s="464"/>
      <c r="R778" s="7"/>
      <c r="S778" s="7"/>
      <c r="T778" s="7"/>
      <c r="U778" s="7"/>
      <c r="V778" s="7"/>
      <c r="W778" s="7"/>
    </row>
    <row r="779" spans="14:23" ht="14.4" customHeight="1" x14ac:dyDescent="0.3">
      <c r="N779" s="299"/>
      <c r="O779" s="7"/>
      <c r="P779" s="495"/>
      <c r="Q779" s="464"/>
      <c r="R779" s="7"/>
      <c r="S779" s="7"/>
      <c r="T779" s="7"/>
      <c r="U779" s="7"/>
      <c r="V779" s="7"/>
      <c r="W779" s="7"/>
    </row>
    <row r="780" spans="14:23" ht="14.4" customHeight="1" x14ac:dyDescent="0.3">
      <c r="N780" s="299"/>
      <c r="O780" s="7"/>
      <c r="P780" s="495"/>
      <c r="Q780" s="464"/>
      <c r="R780" s="7"/>
      <c r="S780" s="7"/>
      <c r="T780" s="7"/>
      <c r="U780" s="7"/>
      <c r="V780" s="7"/>
      <c r="W780" s="7"/>
    </row>
    <row r="781" spans="14:23" ht="14.4" customHeight="1" x14ac:dyDescent="0.3">
      <c r="N781" s="299"/>
      <c r="O781" s="7"/>
      <c r="P781" s="495"/>
      <c r="Q781" s="464"/>
      <c r="R781" s="7"/>
      <c r="S781" s="7"/>
      <c r="T781" s="7"/>
      <c r="U781" s="7"/>
      <c r="V781" s="7"/>
      <c r="W781" s="7"/>
    </row>
    <row r="782" spans="14:23" ht="14.4" customHeight="1" x14ac:dyDescent="0.3">
      <c r="N782" s="299"/>
      <c r="O782" s="7"/>
      <c r="P782" s="495"/>
      <c r="Q782" s="464"/>
      <c r="R782" s="7"/>
      <c r="S782" s="7"/>
      <c r="T782" s="7"/>
      <c r="U782" s="7"/>
      <c r="V782" s="7"/>
      <c r="W782" s="7"/>
    </row>
    <row r="783" spans="14:23" ht="14.4" customHeight="1" x14ac:dyDescent="0.3">
      <c r="N783" s="299"/>
      <c r="O783" s="7"/>
      <c r="P783" s="495"/>
      <c r="Q783" s="464"/>
      <c r="R783" s="7"/>
      <c r="S783" s="7"/>
      <c r="T783" s="7"/>
      <c r="U783" s="7"/>
      <c r="V783" s="7"/>
      <c r="W783" s="7"/>
    </row>
    <row r="784" spans="14:23" ht="14.4" customHeight="1" x14ac:dyDescent="0.3">
      <c r="N784" s="299"/>
      <c r="O784" s="7"/>
      <c r="P784" s="495"/>
      <c r="Q784" s="464"/>
      <c r="R784" s="7"/>
      <c r="S784" s="7"/>
      <c r="T784" s="7"/>
      <c r="U784" s="7"/>
      <c r="V784" s="7"/>
      <c r="W784" s="7"/>
    </row>
    <row r="785" spans="14:23" ht="14.4" customHeight="1" x14ac:dyDescent="0.3">
      <c r="N785" s="299"/>
      <c r="O785" s="7"/>
      <c r="P785" s="495"/>
      <c r="Q785" s="464"/>
      <c r="R785" s="7"/>
      <c r="S785" s="7"/>
      <c r="T785" s="7"/>
      <c r="U785" s="7"/>
      <c r="V785" s="7"/>
      <c r="W785" s="7"/>
    </row>
    <row r="786" spans="14:23" ht="14.4" customHeight="1" x14ac:dyDescent="0.3">
      <c r="N786" s="299"/>
      <c r="O786" s="7"/>
      <c r="P786" s="495"/>
      <c r="Q786" s="464"/>
      <c r="R786" s="7"/>
      <c r="S786" s="7"/>
      <c r="T786" s="7"/>
      <c r="U786" s="7"/>
      <c r="V786" s="7"/>
      <c r="W786" s="7"/>
    </row>
    <row r="787" spans="14:23" ht="14.4" customHeight="1" x14ac:dyDescent="0.3">
      <c r="N787" s="299"/>
      <c r="O787" s="7"/>
      <c r="P787" s="495"/>
      <c r="Q787" s="464"/>
      <c r="R787" s="7"/>
      <c r="S787" s="7"/>
      <c r="T787" s="7"/>
      <c r="U787" s="7"/>
      <c r="V787" s="7"/>
      <c r="W787" s="7"/>
    </row>
    <row r="788" spans="14:23" ht="14.4" customHeight="1" x14ac:dyDescent="0.3">
      <c r="N788" s="299"/>
      <c r="O788" s="7"/>
      <c r="P788" s="495"/>
      <c r="Q788" s="464"/>
      <c r="R788" s="7"/>
      <c r="S788" s="7"/>
      <c r="T788" s="7"/>
      <c r="U788" s="7"/>
      <c r="V788" s="7"/>
      <c r="W788" s="7"/>
    </row>
    <row r="789" spans="14:23" ht="14.4" customHeight="1" x14ac:dyDescent="0.3">
      <c r="N789" s="299"/>
      <c r="O789" s="7"/>
      <c r="P789" s="495"/>
      <c r="Q789" s="464"/>
      <c r="R789" s="7"/>
      <c r="S789" s="7"/>
      <c r="T789" s="7"/>
      <c r="U789" s="7"/>
      <c r="V789" s="7"/>
      <c r="W789" s="7"/>
    </row>
    <row r="790" spans="14:23" ht="14.4" customHeight="1" x14ac:dyDescent="0.3">
      <c r="N790" s="299"/>
      <c r="O790" s="7"/>
      <c r="P790" s="495"/>
      <c r="Q790" s="464"/>
      <c r="R790" s="7"/>
      <c r="S790" s="7"/>
      <c r="T790" s="7"/>
      <c r="U790" s="7"/>
      <c r="V790" s="7"/>
      <c r="W790" s="7"/>
    </row>
    <row r="791" spans="14:23" ht="14.4" customHeight="1" x14ac:dyDescent="0.3">
      <c r="N791" s="299"/>
      <c r="O791" s="7"/>
      <c r="P791" s="495"/>
      <c r="Q791" s="464"/>
      <c r="R791" s="7"/>
      <c r="S791" s="7"/>
      <c r="T791" s="7"/>
      <c r="U791" s="7"/>
      <c r="V791" s="7"/>
      <c r="W791" s="7"/>
    </row>
    <row r="792" spans="14:23" ht="14.4" customHeight="1" x14ac:dyDescent="0.3">
      <c r="N792" s="299"/>
      <c r="O792" s="7"/>
      <c r="P792" s="495"/>
      <c r="Q792" s="464"/>
      <c r="R792" s="7"/>
      <c r="S792" s="7"/>
      <c r="T792" s="7"/>
      <c r="U792" s="7"/>
      <c r="V792" s="7"/>
      <c r="W792" s="7"/>
    </row>
    <row r="793" spans="14:23" ht="14.4" customHeight="1" x14ac:dyDescent="0.3">
      <c r="N793" s="299"/>
      <c r="O793" s="7"/>
      <c r="P793" s="495"/>
      <c r="Q793" s="464"/>
      <c r="R793" s="7"/>
      <c r="S793" s="7"/>
      <c r="T793" s="7"/>
      <c r="U793" s="7"/>
      <c r="V793" s="7"/>
      <c r="W793" s="7"/>
    </row>
    <row r="794" spans="14:23" ht="14.4" customHeight="1" x14ac:dyDescent="0.3">
      <c r="N794" s="299"/>
      <c r="O794" s="7"/>
      <c r="P794" s="495"/>
      <c r="Q794" s="464"/>
      <c r="R794" s="7"/>
      <c r="S794" s="7"/>
      <c r="T794" s="7"/>
      <c r="U794" s="7"/>
      <c r="V794" s="7"/>
      <c r="W794" s="7"/>
    </row>
    <row r="795" spans="14:23" ht="14.4" customHeight="1" x14ac:dyDescent="0.3">
      <c r="N795" s="299"/>
      <c r="O795" s="7"/>
      <c r="P795" s="495"/>
      <c r="Q795" s="464"/>
      <c r="R795" s="7"/>
      <c r="S795" s="7"/>
      <c r="T795" s="7"/>
      <c r="U795" s="7"/>
      <c r="V795" s="7"/>
      <c r="W795" s="7"/>
    </row>
    <row r="796" spans="14:23" ht="14.4" customHeight="1" x14ac:dyDescent="0.3">
      <c r="N796" s="299"/>
      <c r="O796" s="7"/>
      <c r="P796" s="495"/>
      <c r="Q796" s="464"/>
      <c r="R796" s="7"/>
      <c r="S796" s="7"/>
      <c r="T796" s="7"/>
      <c r="U796" s="7"/>
      <c r="V796" s="7"/>
      <c r="W796" s="7"/>
    </row>
    <row r="797" spans="14:23" ht="14.4" customHeight="1" x14ac:dyDescent="0.3">
      <c r="N797" s="299"/>
      <c r="O797" s="7"/>
      <c r="P797" s="495"/>
      <c r="Q797" s="464"/>
      <c r="R797" s="7"/>
      <c r="S797" s="7"/>
      <c r="T797" s="7"/>
      <c r="U797" s="7"/>
      <c r="V797" s="7"/>
      <c r="W797" s="7"/>
    </row>
    <row r="798" spans="14:23" ht="14.4" customHeight="1" x14ac:dyDescent="0.3">
      <c r="N798" s="299"/>
      <c r="O798" s="7"/>
      <c r="P798" s="495"/>
      <c r="Q798" s="464"/>
      <c r="R798" s="7"/>
      <c r="S798" s="7"/>
      <c r="T798" s="7"/>
      <c r="U798" s="7"/>
      <c r="V798" s="7"/>
      <c r="W798" s="7"/>
    </row>
    <row r="799" spans="14:23" ht="14.4" customHeight="1" x14ac:dyDescent="0.3">
      <c r="N799" s="299"/>
      <c r="O799" s="7"/>
      <c r="P799" s="495"/>
      <c r="Q799" s="464"/>
      <c r="R799" s="7"/>
      <c r="S799" s="7"/>
      <c r="T799" s="7"/>
      <c r="U799" s="7"/>
      <c r="V799" s="7"/>
      <c r="W799" s="7"/>
    </row>
    <row r="800" spans="14:23" ht="14.4" customHeight="1" x14ac:dyDescent="0.3">
      <c r="N800" s="299"/>
      <c r="O800" s="7"/>
      <c r="P800" s="495"/>
      <c r="Q800" s="464"/>
      <c r="R800" s="7"/>
      <c r="S800" s="7"/>
      <c r="T800" s="7"/>
      <c r="U800" s="7"/>
      <c r="V800" s="7"/>
      <c r="W800" s="7"/>
    </row>
    <row r="801" spans="14:23" ht="14.4" customHeight="1" x14ac:dyDescent="0.3">
      <c r="N801" s="299"/>
      <c r="O801" s="7"/>
      <c r="P801" s="495"/>
      <c r="Q801" s="464"/>
      <c r="R801" s="7"/>
      <c r="S801" s="7"/>
      <c r="T801" s="7"/>
      <c r="U801" s="7"/>
      <c r="V801" s="7"/>
      <c r="W801" s="7"/>
    </row>
    <row r="802" spans="14:23" ht="14.4" customHeight="1" x14ac:dyDescent="0.3">
      <c r="N802" s="299"/>
      <c r="O802" s="7"/>
      <c r="P802" s="495"/>
      <c r="Q802" s="464"/>
      <c r="R802" s="7"/>
      <c r="S802" s="7"/>
      <c r="T802" s="7"/>
      <c r="U802" s="7"/>
      <c r="V802" s="7"/>
      <c r="W802" s="7"/>
    </row>
    <row r="803" spans="14:23" ht="14.4" customHeight="1" x14ac:dyDescent="0.3">
      <c r="N803" s="299"/>
      <c r="O803" s="7"/>
      <c r="P803" s="495"/>
      <c r="Q803" s="464"/>
      <c r="R803" s="7"/>
      <c r="S803" s="7"/>
      <c r="T803" s="7"/>
      <c r="U803" s="7"/>
      <c r="V803" s="7"/>
      <c r="W803" s="7"/>
    </row>
    <row r="804" spans="14:23" ht="14.4" customHeight="1" x14ac:dyDescent="0.3">
      <c r="N804" s="299"/>
      <c r="O804" s="7"/>
      <c r="P804" s="495"/>
      <c r="Q804" s="464"/>
      <c r="R804" s="7"/>
      <c r="S804" s="7"/>
      <c r="T804" s="7"/>
      <c r="U804" s="7"/>
      <c r="V804" s="7"/>
      <c r="W804" s="7"/>
    </row>
    <row r="805" spans="14:23" ht="14.4" customHeight="1" x14ac:dyDescent="0.3">
      <c r="N805" s="299"/>
      <c r="O805" s="7"/>
      <c r="P805" s="495"/>
      <c r="Q805" s="464"/>
      <c r="R805" s="7"/>
      <c r="S805" s="7"/>
      <c r="T805" s="7"/>
      <c r="U805" s="7"/>
      <c r="V805" s="7"/>
      <c r="W805" s="7"/>
    </row>
    <row r="806" spans="14:23" ht="14.4" customHeight="1" x14ac:dyDescent="0.3">
      <c r="N806" s="299"/>
      <c r="O806" s="7"/>
      <c r="P806" s="495"/>
      <c r="Q806" s="464"/>
      <c r="R806" s="7"/>
      <c r="S806" s="7"/>
      <c r="T806" s="7"/>
      <c r="U806" s="7"/>
      <c r="V806" s="7"/>
      <c r="W806" s="7"/>
    </row>
    <row r="807" spans="14:23" ht="14.4" customHeight="1" x14ac:dyDescent="0.3">
      <c r="O807" s="7"/>
      <c r="P807" s="495"/>
      <c r="R807" s="7"/>
      <c r="S807" s="7"/>
      <c r="T807" s="7"/>
      <c r="U807" s="7"/>
      <c r="V807" s="7"/>
      <c r="W807" s="7"/>
    </row>
    <row r="808" spans="14:23" ht="14.4" customHeight="1" x14ac:dyDescent="0.3">
      <c r="N808" s="299"/>
      <c r="O808" s="7"/>
      <c r="P808" s="495"/>
      <c r="Q808" s="464"/>
      <c r="R808" s="7"/>
      <c r="S808" s="7"/>
      <c r="T808" s="7"/>
      <c r="U808" s="7"/>
      <c r="V808" s="7"/>
      <c r="W808" s="7"/>
    </row>
    <row r="809" spans="14:23" ht="14.4" customHeight="1" x14ac:dyDescent="0.3">
      <c r="N809" s="299"/>
      <c r="O809" s="7"/>
      <c r="P809" s="495"/>
      <c r="Q809" s="464"/>
      <c r="R809" s="7"/>
      <c r="S809" s="7"/>
      <c r="T809" s="7"/>
      <c r="U809" s="7"/>
      <c r="V809" s="7"/>
      <c r="W809" s="7"/>
    </row>
    <row r="810" spans="14:23" ht="14.4" customHeight="1" x14ac:dyDescent="0.3">
      <c r="N810" s="299"/>
      <c r="O810" s="7"/>
      <c r="P810" s="495"/>
      <c r="Q810" s="464"/>
      <c r="R810" s="7"/>
      <c r="S810" s="7"/>
      <c r="T810" s="7"/>
      <c r="U810" s="7"/>
      <c r="V810" s="7"/>
      <c r="W810" s="7"/>
    </row>
    <row r="811" spans="14:23" ht="14.4" customHeight="1" x14ac:dyDescent="0.3">
      <c r="N811" s="299"/>
      <c r="O811" s="7"/>
      <c r="P811" s="495"/>
      <c r="Q811" s="464"/>
      <c r="R811" s="7"/>
      <c r="S811" s="7"/>
      <c r="T811" s="7"/>
      <c r="U811" s="7"/>
      <c r="V811" s="7"/>
      <c r="W811" s="7"/>
    </row>
    <row r="812" spans="14:23" ht="14.4" customHeight="1" x14ac:dyDescent="0.3">
      <c r="N812" s="299"/>
      <c r="O812" s="7"/>
      <c r="P812" s="495"/>
      <c r="Q812" s="464"/>
      <c r="R812" s="7"/>
      <c r="S812" s="7"/>
      <c r="T812" s="7"/>
      <c r="U812" s="7"/>
      <c r="V812" s="7"/>
      <c r="W812" s="7"/>
    </row>
    <row r="813" spans="14:23" ht="14.4" customHeight="1" x14ac:dyDescent="0.3">
      <c r="N813" s="299"/>
      <c r="O813" s="7"/>
      <c r="P813" s="495"/>
      <c r="Q813" s="464"/>
      <c r="R813" s="7"/>
      <c r="S813" s="7"/>
      <c r="T813" s="7"/>
      <c r="U813" s="7"/>
      <c r="V813" s="7"/>
      <c r="W813" s="7"/>
    </row>
    <row r="814" spans="14:23" ht="14.4" customHeight="1" x14ac:dyDescent="0.3">
      <c r="N814" s="299"/>
      <c r="O814" s="7"/>
      <c r="P814" s="495"/>
      <c r="Q814" s="464"/>
      <c r="R814" s="7"/>
      <c r="S814" s="7"/>
      <c r="T814" s="7"/>
      <c r="U814" s="7"/>
      <c r="V814" s="7"/>
      <c r="W814" s="7"/>
    </row>
    <row r="815" spans="14:23" ht="14.4" customHeight="1" x14ac:dyDescent="0.3">
      <c r="N815" s="299"/>
      <c r="O815" s="7"/>
      <c r="P815" s="495"/>
      <c r="Q815" s="464"/>
      <c r="R815" s="7"/>
      <c r="S815" s="7"/>
      <c r="T815" s="7"/>
      <c r="U815" s="7"/>
      <c r="V815" s="7"/>
      <c r="W815" s="7"/>
    </row>
    <row r="816" spans="14:23" ht="14.4" customHeight="1" x14ac:dyDescent="0.3">
      <c r="N816" s="299"/>
      <c r="O816" s="7"/>
      <c r="P816" s="495"/>
      <c r="Q816" s="464"/>
      <c r="R816" s="7"/>
      <c r="S816" s="7"/>
      <c r="T816" s="7"/>
      <c r="U816" s="7"/>
      <c r="V816" s="7"/>
      <c r="W816" s="7"/>
    </row>
    <row r="817" spans="14:23" ht="14.4" customHeight="1" x14ac:dyDescent="0.3">
      <c r="N817" s="299"/>
      <c r="O817" s="7"/>
      <c r="P817" s="495"/>
      <c r="Q817" s="464"/>
      <c r="R817" s="7"/>
      <c r="S817" s="7"/>
      <c r="T817" s="7"/>
      <c r="U817" s="7"/>
      <c r="V817" s="7"/>
      <c r="W817" s="7"/>
    </row>
    <row r="818" spans="14:23" ht="14.4" customHeight="1" x14ac:dyDescent="0.3">
      <c r="N818" s="299"/>
      <c r="O818" s="7"/>
      <c r="P818" s="495"/>
      <c r="Q818" s="464"/>
      <c r="R818" s="7"/>
      <c r="S818" s="7"/>
      <c r="T818" s="7"/>
      <c r="U818" s="7"/>
      <c r="V818" s="7"/>
      <c r="W818" s="7"/>
    </row>
    <row r="819" spans="14:23" ht="14.4" customHeight="1" x14ac:dyDescent="0.3">
      <c r="N819" s="299"/>
      <c r="O819" s="7"/>
      <c r="P819" s="495"/>
      <c r="Q819" s="464"/>
      <c r="R819" s="7"/>
      <c r="S819" s="7"/>
      <c r="T819" s="7"/>
      <c r="U819" s="7"/>
      <c r="V819" s="7"/>
      <c r="W819" s="7"/>
    </row>
    <row r="820" spans="14:23" ht="14.4" customHeight="1" x14ac:dyDescent="0.3">
      <c r="N820" s="299"/>
      <c r="O820" s="7"/>
      <c r="P820" s="495"/>
      <c r="Q820" s="464"/>
      <c r="R820" s="7"/>
      <c r="S820" s="7"/>
      <c r="T820" s="7"/>
      <c r="U820" s="7"/>
      <c r="V820" s="7"/>
      <c r="W820" s="7"/>
    </row>
    <row r="821" spans="14:23" ht="14.4" customHeight="1" x14ac:dyDescent="0.3">
      <c r="N821" s="299"/>
      <c r="O821" s="7"/>
      <c r="P821" s="495"/>
      <c r="Q821" s="464"/>
      <c r="R821" s="7"/>
      <c r="S821" s="7"/>
      <c r="T821" s="7"/>
      <c r="U821" s="7"/>
      <c r="V821" s="7"/>
      <c r="W821" s="7"/>
    </row>
    <row r="822" spans="14:23" ht="14.4" customHeight="1" x14ac:dyDescent="0.3">
      <c r="N822" s="299"/>
      <c r="O822" s="7"/>
      <c r="P822" s="495"/>
      <c r="Q822" s="464"/>
      <c r="R822" s="7"/>
      <c r="S822" s="7"/>
      <c r="T822" s="7"/>
      <c r="U822" s="7"/>
      <c r="V822" s="7"/>
      <c r="W822" s="7"/>
    </row>
    <row r="823" spans="14:23" ht="14.4" customHeight="1" x14ac:dyDescent="0.3">
      <c r="N823" s="299"/>
      <c r="O823" s="7"/>
      <c r="P823" s="495"/>
      <c r="Q823" s="464"/>
      <c r="R823" s="7"/>
      <c r="S823" s="7"/>
      <c r="T823" s="7"/>
      <c r="U823" s="7"/>
      <c r="V823" s="7"/>
      <c r="W823" s="7"/>
    </row>
    <row r="824" spans="14:23" ht="14.4" customHeight="1" x14ac:dyDescent="0.3">
      <c r="N824" s="299"/>
      <c r="O824" s="7"/>
      <c r="P824" s="495"/>
      <c r="Q824" s="464"/>
      <c r="R824" s="7"/>
      <c r="S824" s="7"/>
      <c r="T824" s="7"/>
      <c r="U824" s="7"/>
      <c r="V824" s="7"/>
      <c r="W824" s="7"/>
    </row>
    <row r="825" spans="14:23" ht="14.4" customHeight="1" x14ac:dyDescent="0.3">
      <c r="N825" s="299"/>
      <c r="O825" s="7"/>
      <c r="P825" s="495"/>
      <c r="Q825" s="464"/>
      <c r="R825" s="7"/>
      <c r="S825" s="7"/>
      <c r="T825" s="7"/>
      <c r="U825" s="7"/>
      <c r="V825" s="7"/>
      <c r="W825" s="7"/>
    </row>
    <row r="826" spans="14:23" ht="14.4" customHeight="1" x14ac:dyDescent="0.3">
      <c r="N826" s="299"/>
      <c r="O826" s="7"/>
      <c r="P826" s="495"/>
      <c r="Q826" s="464"/>
      <c r="R826" s="7"/>
      <c r="S826" s="7"/>
      <c r="T826" s="7"/>
      <c r="U826" s="7"/>
      <c r="V826" s="7"/>
      <c r="W826" s="7"/>
    </row>
    <row r="827" spans="14:23" ht="14.4" customHeight="1" x14ac:dyDescent="0.3">
      <c r="N827" s="299"/>
      <c r="O827" s="7"/>
      <c r="P827" s="495"/>
      <c r="Q827" s="464"/>
      <c r="R827" s="7"/>
      <c r="S827" s="7"/>
      <c r="T827" s="7"/>
      <c r="U827" s="7"/>
      <c r="V827" s="7"/>
      <c r="W827" s="7"/>
    </row>
    <row r="828" spans="14:23" ht="14.4" customHeight="1" x14ac:dyDescent="0.3">
      <c r="N828" s="299"/>
      <c r="O828" s="7"/>
      <c r="P828" s="495"/>
      <c r="Q828" s="464"/>
      <c r="R828" s="7"/>
      <c r="S828" s="7"/>
      <c r="T828" s="7"/>
      <c r="U828" s="7"/>
      <c r="V828" s="7"/>
      <c r="W828" s="7"/>
    </row>
    <row r="829" spans="14:23" ht="14.4" customHeight="1" x14ac:dyDescent="0.3">
      <c r="N829" s="299"/>
      <c r="O829" s="7"/>
      <c r="P829" s="495"/>
      <c r="Q829" s="464"/>
      <c r="R829" s="7"/>
      <c r="S829" s="7"/>
      <c r="T829" s="7"/>
      <c r="U829" s="7"/>
      <c r="V829" s="7"/>
      <c r="W829" s="7"/>
    </row>
    <row r="830" spans="14:23" ht="14.4" customHeight="1" x14ac:dyDescent="0.3">
      <c r="N830" s="299"/>
      <c r="O830" s="7"/>
      <c r="P830" s="495"/>
      <c r="Q830" s="464"/>
      <c r="R830" s="7"/>
      <c r="S830" s="7"/>
      <c r="T830" s="7"/>
      <c r="U830" s="7"/>
      <c r="V830" s="7"/>
      <c r="W830" s="7"/>
    </row>
    <row r="831" spans="14:23" ht="14.4" customHeight="1" x14ac:dyDescent="0.3">
      <c r="N831" s="299"/>
      <c r="O831" s="7"/>
      <c r="P831" s="495"/>
      <c r="Q831" s="464"/>
      <c r="R831" s="7"/>
      <c r="S831" s="7"/>
      <c r="T831" s="7"/>
      <c r="U831" s="7"/>
      <c r="V831" s="7"/>
      <c r="W831" s="7"/>
    </row>
    <row r="832" spans="14:23" ht="14.4" customHeight="1" x14ac:dyDescent="0.3">
      <c r="N832" s="299"/>
      <c r="O832" s="7"/>
      <c r="P832" s="495"/>
      <c r="Q832" s="464"/>
      <c r="R832" s="7"/>
      <c r="S832" s="7"/>
      <c r="T832" s="7"/>
      <c r="U832" s="7"/>
      <c r="V832" s="7"/>
      <c r="W832" s="7"/>
    </row>
    <row r="833" spans="14:23" ht="14.4" customHeight="1" x14ac:dyDescent="0.3">
      <c r="N833" s="299"/>
      <c r="O833" s="7"/>
      <c r="P833" s="495"/>
      <c r="Q833" s="464"/>
      <c r="R833" s="7"/>
      <c r="S833" s="7"/>
      <c r="T833" s="7"/>
      <c r="U833" s="7"/>
      <c r="V833" s="7"/>
      <c r="W833" s="7"/>
    </row>
    <row r="834" spans="14:23" ht="14.4" customHeight="1" x14ac:dyDescent="0.3">
      <c r="N834" s="299"/>
      <c r="O834" s="7"/>
      <c r="P834" s="495"/>
      <c r="Q834" s="464"/>
      <c r="R834" s="7"/>
      <c r="S834" s="7"/>
      <c r="T834" s="7"/>
      <c r="U834" s="7"/>
      <c r="V834" s="7"/>
      <c r="W834" s="7"/>
    </row>
    <row r="835" spans="14:23" ht="14.4" customHeight="1" x14ac:dyDescent="0.3">
      <c r="N835" s="299"/>
      <c r="O835" s="7"/>
      <c r="P835" s="495"/>
      <c r="Q835" s="464"/>
      <c r="R835" s="7"/>
      <c r="S835" s="7"/>
      <c r="T835" s="7"/>
      <c r="U835" s="7"/>
      <c r="V835" s="7"/>
      <c r="W835" s="7"/>
    </row>
    <row r="836" spans="14:23" ht="14.4" customHeight="1" x14ac:dyDescent="0.3">
      <c r="N836" s="299"/>
      <c r="O836" s="7"/>
      <c r="P836" s="495"/>
      <c r="Q836" s="464"/>
      <c r="R836" s="7"/>
      <c r="S836" s="7"/>
      <c r="T836" s="7"/>
      <c r="U836" s="7"/>
      <c r="V836" s="7"/>
      <c r="W836" s="7"/>
    </row>
    <row r="837" spans="14:23" ht="14.4" customHeight="1" x14ac:dyDescent="0.3">
      <c r="N837" s="299"/>
      <c r="O837" s="7"/>
      <c r="P837" s="495"/>
      <c r="Q837" s="464"/>
      <c r="R837" s="7"/>
      <c r="S837" s="7"/>
      <c r="T837" s="7"/>
      <c r="U837" s="7"/>
      <c r="V837" s="7"/>
      <c r="W837" s="7"/>
    </row>
    <row r="838" spans="14:23" ht="14.4" customHeight="1" x14ac:dyDescent="0.3">
      <c r="N838" s="299"/>
      <c r="O838" s="7"/>
      <c r="P838" s="495"/>
      <c r="Q838" s="464"/>
      <c r="R838" s="7"/>
      <c r="S838" s="7"/>
      <c r="T838" s="7"/>
      <c r="U838" s="7"/>
      <c r="V838" s="7"/>
      <c r="W838" s="7"/>
    </row>
    <row r="839" spans="14:23" ht="14.4" customHeight="1" x14ac:dyDescent="0.3">
      <c r="N839" s="299"/>
      <c r="O839" s="7"/>
      <c r="P839" s="495"/>
      <c r="Q839" s="464"/>
      <c r="R839" s="7"/>
      <c r="S839" s="7"/>
      <c r="T839" s="7"/>
      <c r="U839" s="7"/>
      <c r="V839" s="7"/>
      <c r="W839" s="7"/>
    </row>
    <row r="840" spans="14:23" ht="14.4" customHeight="1" x14ac:dyDescent="0.3">
      <c r="N840" s="299"/>
      <c r="O840" s="7"/>
      <c r="P840" s="495"/>
      <c r="Q840" s="464"/>
      <c r="R840" s="7"/>
      <c r="S840" s="7"/>
      <c r="T840" s="7"/>
      <c r="U840" s="7"/>
      <c r="V840" s="7"/>
      <c r="W840" s="7"/>
    </row>
    <row r="841" spans="14:23" ht="14.4" customHeight="1" x14ac:dyDescent="0.3">
      <c r="N841" s="299"/>
      <c r="O841" s="7"/>
      <c r="P841" s="495"/>
      <c r="Q841" s="464"/>
      <c r="R841" s="7"/>
      <c r="S841" s="7"/>
      <c r="T841" s="7"/>
      <c r="U841" s="7"/>
      <c r="V841" s="7"/>
      <c r="W841" s="7"/>
    </row>
    <row r="842" spans="14:23" ht="14.4" customHeight="1" x14ac:dyDescent="0.3">
      <c r="N842" s="299"/>
      <c r="O842" s="7"/>
      <c r="P842" s="495"/>
      <c r="Q842" s="464"/>
      <c r="R842" s="7"/>
      <c r="S842" s="7"/>
      <c r="T842" s="7"/>
      <c r="U842" s="7"/>
      <c r="V842" s="7"/>
      <c r="W842" s="7"/>
    </row>
    <row r="843" spans="14:23" ht="14.4" customHeight="1" x14ac:dyDescent="0.3">
      <c r="N843" s="299"/>
      <c r="O843" s="7"/>
      <c r="P843" s="495"/>
      <c r="Q843" s="464"/>
      <c r="R843" s="7"/>
      <c r="S843" s="7"/>
      <c r="T843" s="7"/>
      <c r="U843" s="7"/>
      <c r="V843" s="7"/>
      <c r="W843" s="7"/>
    </row>
    <row r="844" spans="14:23" ht="14.4" customHeight="1" x14ac:dyDescent="0.3">
      <c r="N844" s="299"/>
      <c r="O844" s="7"/>
      <c r="P844" s="495"/>
      <c r="Q844" s="464"/>
      <c r="R844" s="7"/>
      <c r="S844" s="7"/>
      <c r="T844" s="7"/>
      <c r="U844" s="7"/>
      <c r="V844" s="7"/>
      <c r="W844" s="7"/>
    </row>
    <row r="845" spans="14:23" ht="14.4" customHeight="1" x14ac:dyDescent="0.3">
      <c r="N845" s="299"/>
      <c r="O845" s="7"/>
      <c r="P845" s="495"/>
      <c r="Q845" s="464"/>
      <c r="R845" s="7"/>
      <c r="S845" s="7"/>
      <c r="T845" s="7"/>
      <c r="U845" s="7"/>
      <c r="V845" s="7"/>
      <c r="W845" s="7"/>
    </row>
    <row r="846" spans="14:23" ht="14.4" customHeight="1" x14ac:dyDescent="0.3">
      <c r="N846" s="299"/>
      <c r="O846" s="7"/>
      <c r="P846" s="495"/>
      <c r="Q846" s="464"/>
      <c r="R846" s="7"/>
      <c r="S846" s="7"/>
      <c r="T846" s="7"/>
      <c r="U846" s="7"/>
      <c r="V846" s="7"/>
      <c r="W846" s="7"/>
    </row>
    <row r="847" spans="14:23" ht="14.4" customHeight="1" x14ac:dyDescent="0.3">
      <c r="N847" s="299"/>
      <c r="O847" s="7"/>
      <c r="P847" s="495"/>
      <c r="Q847" s="464"/>
      <c r="R847" s="7"/>
      <c r="S847" s="7"/>
      <c r="T847" s="7"/>
      <c r="U847" s="7"/>
      <c r="V847" s="7"/>
      <c r="W847" s="7"/>
    </row>
    <row r="848" spans="14:23" ht="14.4" customHeight="1" x14ac:dyDescent="0.3">
      <c r="N848" s="299"/>
      <c r="O848" s="7"/>
      <c r="P848" s="495"/>
      <c r="Q848" s="464"/>
      <c r="R848" s="7"/>
      <c r="S848" s="7"/>
      <c r="T848" s="7"/>
      <c r="U848" s="7"/>
      <c r="V848" s="7"/>
      <c r="W848" s="7"/>
    </row>
    <row r="849" spans="14:23" ht="14.4" customHeight="1" x14ac:dyDescent="0.3">
      <c r="N849" s="299"/>
      <c r="O849" s="7"/>
      <c r="P849" s="495"/>
      <c r="Q849" s="464"/>
      <c r="R849" s="7"/>
      <c r="S849" s="7"/>
      <c r="T849" s="7"/>
      <c r="U849" s="7"/>
      <c r="V849" s="7"/>
      <c r="W849" s="7"/>
    </row>
    <row r="850" spans="14:23" ht="14.4" customHeight="1" x14ac:dyDescent="0.3">
      <c r="N850" s="299"/>
      <c r="O850" s="7"/>
      <c r="P850" s="495"/>
      <c r="Q850" s="464"/>
      <c r="R850" s="7"/>
      <c r="S850" s="7"/>
      <c r="T850" s="7"/>
      <c r="U850" s="7"/>
      <c r="V850" s="7"/>
      <c r="W850" s="7"/>
    </row>
    <row r="851" spans="14:23" ht="14.4" customHeight="1" x14ac:dyDescent="0.3">
      <c r="N851" s="299"/>
      <c r="O851" s="7"/>
      <c r="P851" s="495"/>
      <c r="Q851" s="464"/>
      <c r="R851" s="7"/>
      <c r="S851" s="7"/>
      <c r="T851" s="7"/>
      <c r="U851" s="7"/>
      <c r="V851" s="7"/>
      <c r="W851" s="7"/>
    </row>
    <row r="852" spans="14:23" ht="14.4" customHeight="1" x14ac:dyDescent="0.3">
      <c r="N852" s="299"/>
      <c r="O852" s="7"/>
      <c r="P852" s="495"/>
      <c r="Q852" s="464"/>
      <c r="R852" s="7"/>
      <c r="S852" s="7"/>
      <c r="T852" s="7"/>
      <c r="U852" s="7"/>
      <c r="V852" s="7"/>
      <c r="W852" s="7"/>
    </row>
    <row r="853" spans="14:23" ht="14.4" customHeight="1" x14ac:dyDescent="0.3">
      <c r="N853" s="299"/>
      <c r="O853" s="7"/>
      <c r="P853" s="495"/>
      <c r="Q853" s="464"/>
      <c r="R853" s="7"/>
      <c r="S853" s="7"/>
      <c r="T853" s="7"/>
      <c r="U853" s="7"/>
      <c r="V853" s="7"/>
      <c r="W853" s="7"/>
    </row>
    <row r="854" spans="14:23" ht="14.4" customHeight="1" x14ac:dyDescent="0.3">
      <c r="N854" s="299"/>
      <c r="O854" s="7"/>
      <c r="P854" s="495"/>
      <c r="Q854" s="464"/>
      <c r="R854" s="7"/>
      <c r="S854" s="7"/>
      <c r="T854" s="7"/>
      <c r="U854" s="7"/>
      <c r="V854" s="7"/>
      <c r="W854" s="7"/>
    </row>
    <row r="855" spans="14:23" ht="14.4" customHeight="1" x14ac:dyDescent="0.3">
      <c r="N855" s="299"/>
      <c r="O855" s="7"/>
      <c r="P855" s="495"/>
      <c r="Q855" s="464"/>
      <c r="R855" s="7"/>
      <c r="S855" s="7"/>
      <c r="T855" s="7"/>
      <c r="U855" s="7"/>
      <c r="V855" s="7"/>
      <c r="W855" s="7"/>
    </row>
    <row r="856" spans="14:23" ht="14.4" customHeight="1" x14ac:dyDescent="0.3">
      <c r="N856" s="299"/>
      <c r="O856" s="7"/>
      <c r="P856" s="495"/>
      <c r="Q856" s="464"/>
      <c r="R856" s="7"/>
      <c r="S856" s="7"/>
      <c r="T856" s="7"/>
      <c r="U856" s="7"/>
      <c r="V856" s="7"/>
      <c r="W856" s="7"/>
    </row>
    <row r="857" spans="14:23" ht="14.4" customHeight="1" x14ac:dyDescent="0.3">
      <c r="N857" s="299"/>
      <c r="O857" s="7"/>
      <c r="P857" s="495"/>
      <c r="Q857" s="464"/>
      <c r="R857" s="7"/>
      <c r="S857" s="7"/>
      <c r="T857" s="7"/>
      <c r="U857" s="7"/>
      <c r="V857" s="7"/>
      <c r="W857" s="7"/>
    </row>
    <row r="858" spans="14:23" ht="14.4" customHeight="1" x14ac:dyDescent="0.3">
      <c r="N858" s="299"/>
      <c r="O858" s="7"/>
      <c r="P858" s="495"/>
      <c r="Q858" s="464"/>
      <c r="R858" s="7"/>
      <c r="S858" s="7"/>
      <c r="T858" s="7"/>
      <c r="U858" s="7"/>
      <c r="V858" s="7"/>
      <c r="W858" s="7"/>
    </row>
    <row r="859" spans="14:23" ht="14.4" customHeight="1" x14ac:dyDescent="0.3">
      <c r="N859" s="299"/>
      <c r="O859" s="7"/>
      <c r="P859" s="495"/>
      <c r="Q859" s="464"/>
      <c r="R859" s="7"/>
      <c r="S859" s="7"/>
      <c r="T859" s="7"/>
      <c r="U859" s="7"/>
      <c r="V859" s="7"/>
      <c r="W859" s="7"/>
    </row>
    <row r="860" spans="14:23" ht="14.4" customHeight="1" x14ac:dyDescent="0.3">
      <c r="N860" s="299"/>
      <c r="O860" s="7"/>
      <c r="P860" s="495"/>
      <c r="Q860" s="464"/>
      <c r="R860" s="7"/>
      <c r="S860" s="7"/>
      <c r="T860" s="7"/>
      <c r="U860" s="7"/>
      <c r="V860" s="7"/>
      <c r="W860" s="7"/>
    </row>
    <row r="861" spans="14:23" ht="14.4" customHeight="1" x14ac:dyDescent="0.3">
      <c r="N861" s="299"/>
      <c r="O861" s="7"/>
      <c r="P861" s="495"/>
      <c r="Q861" s="464"/>
      <c r="R861" s="7"/>
      <c r="S861" s="7"/>
      <c r="T861" s="7"/>
      <c r="U861" s="7"/>
      <c r="V861" s="7"/>
      <c r="W861" s="7"/>
    </row>
    <row r="862" spans="14:23" ht="14.4" customHeight="1" x14ac:dyDescent="0.3">
      <c r="N862" s="299"/>
      <c r="O862" s="7"/>
      <c r="P862" s="495"/>
      <c r="Q862" s="464"/>
      <c r="R862" s="7"/>
      <c r="S862" s="7"/>
      <c r="T862" s="7"/>
      <c r="U862" s="7"/>
      <c r="V862" s="7"/>
      <c r="W862" s="7"/>
    </row>
    <row r="863" spans="14:23" ht="14.4" customHeight="1" x14ac:dyDescent="0.3">
      <c r="N863" s="299"/>
      <c r="O863" s="7"/>
      <c r="P863" s="495"/>
      <c r="Q863" s="464"/>
      <c r="R863" s="7"/>
      <c r="S863" s="7"/>
      <c r="T863" s="7"/>
      <c r="U863" s="7"/>
      <c r="V863" s="7"/>
      <c r="W863" s="7"/>
    </row>
    <row r="864" spans="14:23" ht="14.4" customHeight="1" x14ac:dyDescent="0.3">
      <c r="N864" s="299"/>
      <c r="O864" s="7"/>
      <c r="P864" s="495"/>
      <c r="Q864" s="464"/>
      <c r="R864" s="7"/>
      <c r="S864" s="7"/>
      <c r="T864" s="7"/>
      <c r="U864" s="7"/>
      <c r="V864" s="7"/>
      <c r="W864" s="7"/>
    </row>
    <row r="865" spans="14:23" ht="14.4" customHeight="1" x14ac:dyDescent="0.3">
      <c r="N865" s="299"/>
      <c r="O865" s="7"/>
      <c r="P865" s="495"/>
      <c r="Q865" s="464"/>
      <c r="R865" s="7"/>
      <c r="S865" s="7"/>
      <c r="T865" s="7"/>
      <c r="U865" s="7"/>
      <c r="V865" s="7"/>
      <c r="W865" s="7"/>
    </row>
    <row r="866" spans="14:23" ht="14.4" customHeight="1" x14ac:dyDescent="0.3">
      <c r="N866" s="299"/>
      <c r="O866" s="7"/>
      <c r="P866" s="495"/>
      <c r="Q866" s="464"/>
      <c r="R866" s="7"/>
      <c r="S866" s="7"/>
      <c r="T866" s="7"/>
      <c r="U866" s="7"/>
      <c r="V866" s="7"/>
      <c r="W866" s="7"/>
    </row>
    <row r="867" spans="14:23" ht="14.4" customHeight="1" x14ac:dyDescent="0.3">
      <c r="N867" s="299"/>
      <c r="O867" s="7"/>
      <c r="P867" s="495"/>
      <c r="Q867" s="464"/>
      <c r="R867" s="7"/>
      <c r="S867" s="7"/>
      <c r="T867" s="7"/>
      <c r="U867" s="7"/>
      <c r="V867" s="7"/>
      <c r="W867" s="7"/>
    </row>
    <row r="868" spans="14:23" ht="14.4" customHeight="1" x14ac:dyDescent="0.3">
      <c r="N868" s="299"/>
      <c r="O868" s="7"/>
      <c r="P868" s="495"/>
      <c r="Q868" s="464"/>
      <c r="R868" s="7"/>
      <c r="S868" s="7"/>
      <c r="T868" s="7"/>
      <c r="U868" s="7"/>
      <c r="V868" s="7"/>
      <c r="W868" s="7"/>
    </row>
    <row r="869" spans="14:23" ht="15" customHeight="1" x14ac:dyDescent="0.3">
      <c r="N869" s="299"/>
      <c r="O869" s="7"/>
      <c r="P869" s="7"/>
      <c r="Q869" s="464"/>
      <c r="R869" s="7"/>
      <c r="S869" s="7"/>
      <c r="T869" s="7"/>
      <c r="U869" s="7"/>
      <c r="V869" s="7"/>
      <c r="W869" s="7"/>
    </row>
    <row r="870" spans="14:23" ht="14.4" customHeight="1" x14ac:dyDescent="0.3">
      <c r="N870" s="299"/>
      <c r="O870" s="7"/>
      <c r="P870" s="7"/>
      <c r="Q870" s="464"/>
      <c r="R870" s="7"/>
      <c r="S870" s="7"/>
      <c r="T870" s="7"/>
      <c r="U870" s="7"/>
      <c r="V870" s="7"/>
      <c r="W870" s="7"/>
    </row>
    <row r="871" spans="14:23" ht="14.4" customHeight="1" x14ac:dyDescent="0.3">
      <c r="N871" s="299"/>
      <c r="O871" s="7"/>
      <c r="P871" s="7"/>
      <c r="Q871" s="464"/>
      <c r="R871" s="7"/>
      <c r="S871" s="7"/>
      <c r="T871" s="7"/>
      <c r="U871" s="7"/>
      <c r="V871" s="7"/>
      <c r="W871" s="7"/>
    </row>
    <row r="872" spans="14:23" ht="14.4" customHeight="1" x14ac:dyDescent="0.3">
      <c r="N872" s="299"/>
      <c r="O872" s="7"/>
      <c r="P872" s="7"/>
      <c r="Q872" s="464"/>
      <c r="R872" s="7"/>
      <c r="S872" s="7"/>
      <c r="T872" s="7"/>
      <c r="U872" s="7"/>
      <c r="V872" s="7"/>
      <c r="W872" s="7"/>
    </row>
    <row r="873" spans="14:23" ht="14.4" customHeight="1" x14ac:dyDescent="0.3">
      <c r="N873" s="299"/>
      <c r="O873" s="7"/>
      <c r="P873" s="7"/>
      <c r="Q873" s="464"/>
      <c r="R873" s="7"/>
      <c r="S873" s="7"/>
      <c r="T873" s="7"/>
      <c r="U873" s="7"/>
      <c r="V873" s="7"/>
      <c r="W873" s="7"/>
    </row>
    <row r="874" spans="14:23" ht="19.95" customHeight="1" x14ac:dyDescent="0.3">
      <c r="N874" s="299"/>
      <c r="O874" s="7"/>
      <c r="P874" s="7"/>
      <c r="Q874" s="464"/>
      <c r="R874" s="7"/>
      <c r="S874" s="7"/>
      <c r="T874" s="7"/>
      <c r="U874" s="7"/>
      <c r="V874" s="7"/>
      <c r="W874" s="7"/>
    </row>
    <row r="875" spans="14:23" ht="9" customHeight="1" x14ac:dyDescent="0.3">
      <c r="N875" s="7"/>
      <c r="O875" s="7"/>
      <c r="P875" s="7"/>
      <c r="Q875" s="464"/>
      <c r="R875" s="7"/>
      <c r="S875" s="7"/>
      <c r="T875" s="7"/>
      <c r="U875" s="7"/>
      <c r="V875" s="7"/>
      <c r="W875" s="7"/>
    </row>
    <row r="876" spans="14:23" ht="15" customHeight="1" x14ac:dyDescent="0.3">
      <c r="N876" s="7"/>
      <c r="O876" s="7"/>
      <c r="P876" s="7"/>
      <c r="Q876" s="464"/>
      <c r="R876" s="7"/>
      <c r="S876" s="7"/>
      <c r="T876" s="7"/>
      <c r="U876" s="7"/>
      <c r="V876" s="7"/>
      <c r="W876" s="7"/>
    </row>
    <row r="897" ht="14.4" customHeight="1" x14ac:dyDescent="0.3"/>
    <row r="898" ht="14.4" customHeight="1" x14ac:dyDescent="0.3"/>
    <row r="899" ht="14.4" customHeight="1" x14ac:dyDescent="0.3"/>
    <row r="900" ht="14.4" customHeight="1" x14ac:dyDescent="0.3"/>
    <row r="901" ht="14.4" customHeight="1" x14ac:dyDescent="0.3"/>
    <row r="903" ht="14.4" customHeight="1" x14ac:dyDescent="0.3"/>
    <row r="904" ht="14.4" customHeight="1" x14ac:dyDescent="0.3"/>
    <row r="905" ht="14.4" customHeight="1" x14ac:dyDescent="0.3"/>
    <row r="906" ht="14.4" customHeight="1" x14ac:dyDescent="0.3"/>
    <row r="907" ht="14.4" customHeight="1" x14ac:dyDescent="0.3"/>
    <row r="908" ht="14.4" customHeight="1" x14ac:dyDescent="0.3"/>
    <row r="909" ht="14.4" customHeight="1" x14ac:dyDescent="0.3"/>
    <row r="912" ht="14.4" customHeight="1" x14ac:dyDescent="0.3"/>
    <row r="913" ht="14.4" customHeight="1" x14ac:dyDescent="0.3"/>
    <row r="915" ht="14.4" customHeight="1" x14ac:dyDescent="0.3"/>
    <row r="916" ht="14.4" customHeight="1" x14ac:dyDescent="0.3"/>
    <row r="917" ht="14.4" customHeight="1" x14ac:dyDescent="0.3"/>
    <row r="918" ht="14.4" customHeight="1" x14ac:dyDescent="0.3"/>
    <row r="919" ht="14.4" customHeight="1" x14ac:dyDescent="0.3"/>
    <row r="920" ht="14.4" customHeight="1" x14ac:dyDescent="0.3"/>
    <row r="921" ht="14.4" customHeight="1" x14ac:dyDescent="0.3"/>
    <row r="922" ht="14.4" customHeight="1" x14ac:dyDescent="0.3"/>
    <row r="923" ht="14.4" customHeight="1" x14ac:dyDescent="0.3"/>
    <row r="925" ht="14.4" customHeight="1" x14ac:dyDescent="0.3"/>
    <row r="926" ht="14.4" customHeight="1" x14ac:dyDescent="0.3"/>
    <row r="927" ht="14.4" customHeight="1" x14ac:dyDescent="0.3"/>
    <row r="928" ht="14.4" customHeight="1" x14ac:dyDescent="0.3"/>
    <row r="929" ht="14.4" customHeight="1" x14ac:dyDescent="0.3"/>
    <row r="930" ht="14.4" customHeight="1" x14ac:dyDescent="0.3"/>
    <row r="931" ht="14.4" customHeight="1" x14ac:dyDescent="0.3"/>
    <row r="932" ht="14.4" customHeight="1" x14ac:dyDescent="0.3"/>
    <row r="933" ht="14.4" customHeight="1" x14ac:dyDescent="0.3"/>
    <row r="935" ht="14.4" customHeight="1" x14ac:dyDescent="0.3"/>
    <row r="936" ht="14.4" customHeight="1" x14ac:dyDescent="0.3"/>
    <row r="937" ht="14.4" customHeight="1" x14ac:dyDescent="0.3"/>
    <row r="938" ht="14.4" customHeight="1" x14ac:dyDescent="0.3"/>
    <row r="939" ht="14.4" customHeight="1" x14ac:dyDescent="0.3"/>
    <row r="940" ht="14.4" customHeight="1" x14ac:dyDescent="0.3"/>
    <row r="941" ht="14.4" customHeight="1" x14ac:dyDescent="0.3"/>
    <row r="942" ht="14.4" customHeight="1" x14ac:dyDescent="0.3"/>
    <row r="943" ht="14.4" customHeight="1" x14ac:dyDescent="0.3"/>
    <row r="945" ht="14.4" customHeight="1" x14ac:dyDescent="0.3"/>
    <row r="946" ht="14.4" customHeight="1" x14ac:dyDescent="0.3"/>
    <row r="947" ht="14.4" customHeight="1" x14ac:dyDescent="0.3"/>
    <row r="948" ht="14.4" customHeight="1" x14ac:dyDescent="0.3"/>
    <row r="949" ht="14.4" customHeight="1" x14ac:dyDescent="0.3"/>
    <row r="950" ht="14.4" customHeight="1" x14ac:dyDescent="0.3"/>
    <row r="951" ht="14.4" customHeight="1" x14ac:dyDescent="0.3"/>
    <row r="952" ht="14.4" customHeight="1" x14ac:dyDescent="0.3"/>
    <row r="953" ht="14.4" customHeight="1" x14ac:dyDescent="0.3"/>
    <row r="955" ht="14.4" customHeight="1" x14ac:dyDescent="0.3"/>
    <row r="956" ht="14.4" customHeight="1" x14ac:dyDescent="0.3"/>
    <row r="957" ht="14.4" customHeight="1" x14ac:dyDescent="0.3"/>
    <row r="958" ht="14.4" customHeight="1" x14ac:dyDescent="0.3"/>
    <row r="959" ht="14.4" customHeight="1" x14ac:dyDescent="0.3"/>
    <row r="960" ht="14.4" customHeight="1" x14ac:dyDescent="0.3"/>
    <row r="961" ht="14.4" customHeight="1" x14ac:dyDescent="0.3"/>
    <row r="962" ht="14.4" customHeight="1" x14ac:dyDescent="0.3"/>
    <row r="963" ht="14.4" customHeight="1" x14ac:dyDescent="0.3"/>
    <row r="965" ht="14.4" customHeight="1" x14ac:dyDescent="0.3"/>
    <row r="966" ht="14.4" customHeight="1" x14ac:dyDescent="0.3"/>
    <row r="967" ht="14.4" customHeight="1" x14ac:dyDescent="0.3"/>
    <row r="968" ht="14.4" customHeight="1" x14ac:dyDescent="0.3"/>
    <row r="969" ht="14.4" customHeight="1" x14ac:dyDescent="0.3"/>
    <row r="970" ht="14.4" customHeight="1" x14ac:dyDescent="0.3"/>
    <row r="971" ht="14.4" customHeight="1" x14ac:dyDescent="0.3"/>
    <row r="972" ht="14.4" customHeight="1" x14ac:dyDescent="0.3"/>
    <row r="973" ht="14.4" customHeight="1" x14ac:dyDescent="0.3"/>
    <row r="975" ht="14.4" customHeight="1" x14ac:dyDescent="0.3"/>
    <row r="976" ht="14.4" customHeight="1" x14ac:dyDescent="0.3"/>
    <row r="977" ht="14.4" customHeight="1" x14ac:dyDescent="0.3"/>
    <row r="978" ht="14.4" customHeight="1" x14ac:dyDescent="0.3"/>
    <row r="979" ht="14.4" customHeight="1" x14ac:dyDescent="0.3"/>
    <row r="980" ht="14.4" customHeight="1" x14ac:dyDescent="0.3"/>
    <row r="981" ht="14.4" customHeight="1" x14ac:dyDescent="0.3"/>
    <row r="982" ht="14.4" customHeight="1" x14ac:dyDescent="0.3"/>
    <row r="983" ht="14.4" customHeight="1" x14ac:dyDescent="0.3"/>
    <row r="985" ht="14.4" customHeight="1" x14ac:dyDescent="0.3"/>
    <row r="986" ht="14.4" customHeight="1" x14ac:dyDescent="0.3"/>
    <row r="987" ht="14.4" customHeight="1" x14ac:dyDescent="0.3"/>
    <row r="988" ht="14.4" customHeight="1" x14ac:dyDescent="0.3"/>
    <row r="989" ht="14.4" customHeight="1" x14ac:dyDescent="0.3"/>
    <row r="990" ht="14.4" customHeight="1" x14ac:dyDescent="0.3"/>
    <row r="991" ht="14.4" customHeight="1" x14ac:dyDescent="0.3"/>
    <row r="992" ht="14.4" customHeight="1" x14ac:dyDescent="0.3"/>
    <row r="993" ht="14.4" customHeight="1" x14ac:dyDescent="0.3"/>
    <row r="995" ht="14.4" customHeight="1" x14ac:dyDescent="0.3"/>
    <row r="996" ht="14.4" customHeight="1" x14ac:dyDescent="0.3"/>
    <row r="997" ht="14.4" customHeight="1" x14ac:dyDescent="0.3"/>
    <row r="998" ht="14.4" customHeight="1" x14ac:dyDescent="0.3"/>
    <row r="999" ht="14.4" customHeight="1" x14ac:dyDescent="0.3"/>
    <row r="1000" ht="14.4" customHeight="1" x14ac:dyDescent="0.3"/>
    <row r="1001" ht="14.4" customHeight="1" x14ac:dyDescent="0.3"/>
    <row r="1002" ht="14.4" customHeight="1" x14ac:dyDescent="0.3"/>
    <row r="1003" ht="14.4" customHeight="1" x14ac:dyDescent="0.3"/>
    <row r="1005" ht="14.4" customHeight="1" x14ac:dyDescent="0.3"/>
    <row r="1006" ht="14.4" customHeight="1" x14ac:dyDescent="0.3"/>
    <row r="1007" ht="14.4" customHeight="1" x14ac:dyDescent="0.3"/>
    <row r="1008" ht="14.4" customHeight="1" x14ac:dyDescent="0.3"/>
    <row r="1009" ht="14.4" customHeight="1" x14ac:dyDescent="0.3"/>
    <row r="1010" ht="14.4" customHeight="1" x14ac:dyDescent="0.3"/>
    <row r="1011" ht="14.4" customHeight="1" x14ac:dyDescent="0.3"/>
    <row r="1012" ht="14.4" customHeight="1" x14ac:dyDescent="0.3"/>
    <row r="1013" ht="14.4" customHeight="1" x14ac:dyDescent="0.3"/>
    <row r="1015" ht="14.4" customHeight="1" x14ac:dyDescent="0.3"/>
    <row r="1016" ht="14.4" customHeight="1" x14ac:dyDescent="0.3"/>
    <row r="1017" ht="14.4" customHeight="1" x14ac:dyDescent="0.3"/>
    <row r="1018" ht="14.4" customHeight="1" x14ac:dyDescent="0.3"/>
    <row r="1019" ht="14.4" customHeight="1" x14ac:dyDescent="0.3"/>
    <row r="1020" ht="14.4" customHeight="1" x14ac:dyDescent="0.3"/>
    <row r="1021" ht="14.4" customHeight="1" x14ac:dyDescent="0.3"/>
    <row r="1022" ht="14.4" customHeight="1" x14ac:dyDescent="0.3"/>
    <row r="1023" ht="14.4" customHeight="1" x14ac:dyDescent="0.3"/>
    <row r="1025" ht="14.4" customHeight="1" x14ac:dyDescent="0.3"/>
    <row r="1026" ht="14.4" customHeight="1" x14ac:dyDescent="0.3"/>
    <row r="1027" ht="14.4" customHeight="1" x14ac:dyDescent="0.3"/>
    <row r="1028" ht="14.4" customHeight="1" x14ac:dyDescent="0.3"/>
    <row r="1029" ht="14.4" customHeight="1" x14ac:dyDescent="0.3"/>
    <row r="1030" ht="14.4" customHeight="1" x14ac:dyDescent="0.3"/>
    <row r="1031" ht="14.4" customHeight="1" x14ac:dyDescent="0.3"/>
    <row r="1032" ht="14.4" customHeight="1" x14ac:dyDescent="0.3"/>
    <row r="1033" ht="14.4" customHeight="1" x14ac:dyDescent="0.3"/>
    <row r="1035" ht="14.4" customHeight="1" x14ac:dyDescent="0.3"/>
    <row r="1036" ht="14.4" customHeight="1" x14ac:dyDescent="0.3"/>
    <row r="1037" ht="14.4" customHeight="1" x14ac:dyDescent="0.3"/>
    <row r="1038" ht="14.4" customHeight="1" x14ac:dyDescent="0.3"/>
    <row r="1039" ht="14.4" customHeight="1" x14ac:dyDescent="0.3"/>
    <row r="1040" ht="14.4" customHeight="1" x14ac:dyDescent="0.3"/>
    <row r="1041" ht="14.4" customHeight="1" x14ac:dyDescent="0.3"/>
    <row r="1042" ht="14.4" customHeight="1" x14ac:dyDescent="0.3"/>
    <row r="1043" ht="14.4" customHeight="1" x14ac:dyDescent="0.3"/>
    <row r="1045" ht="14.4" customHeight="1" x14ac:dyDescent="0.3"/>
    <row r="1046" ht="14.4" customHeight="1" x14ac:dyDescent="0.3"/>
    <row r="1047" ht="14.4" customHeight="1" x14ac:dyDescent="0.3"/>
    <row r="1048" ht="14.4" customHeight="1" x14ac:dyDescent="0.3"/>
    <row r="1049" ht="14.4" customHeight="1" x14ac:dyDescent="0.3"/>
    <row r="1050" ht="14.4" customHeight="1" x14ac:dyDescent="0.3"/>
    <row r="1051" ht="14.4" customHeight="1" x14ac:dyDescent="0.3"/>
    <row r="1052" ht="14.4" customHeight="1" x14ac:dyDescent="0.3"/>
    <row r="1053" ht="14.4" customHeight="1" x14ac:dyDescent="0.3"/>
    <row r="1055" ht="14.4" customHeight="1" x14ac:dyDescent="0.3"/>
    <row r="1056" ht="14.4" customHeight="1" x14ac:dyDescent="0.3"/>
    <row r="1057" ht="14.4" customHeight="1" x14ac:dyDescent="0.3"/>
    <row r="1058" ht="14.4" customHeight="1" x14ac:dyDescent="0.3"/>
    <row r="1059" ht="14.4" customHeight="1" x14ac:dyDescent="0.3"/>
    <row r="1060" ht="14.4" customHeight="1" x14ac:dyDescent="0.3"/>
    <row r="1061" ht="14.4" customHeight="1" x14ac:dyDescent="0.3"/>
    <row r="1062" ht="14.4" customHeight="1" x14ac:dyDescent="0.3"/>
    <row r="1063" ht="14.4" customHeight="1" x14ac:dyDescent="0.3"/>
    <row r="1065" ht="14.4" customHeight="1" x14ac:dyDescent="0.3"/>
    <row r="1066" ht="14.4" customHeight="1" x14ac:dyDescent="0.3"/>
    <row r="1067" ht="14.4" customHeight="1" x14ac:dyDescent="0.3"/>
    <row r="1068" ht="14.4" customHeight="1" x14ac:dyDescent="0.3"/>
    <row r="1069" ht="14.4" customHeight="1" x14ac:dyDescent="0.3"/>
    <row r="1070" ht="14.4" customHeight="1" x14ac:dyDescent="0.3"/>
    <row r="1071" ht="14.4" customHeight="1" x14ac:dyDescent="0.3"/>
    <row r="1072" ht="14.4" customHeight="1" x14ac:dyDescent="0.3"/>
    <row r="1073" ht="14.4" customHeight="1" x14ac:dyDescent="0.3"/>
    <row r="1075" ht="14.4" customHeight="1" x14ac:dyDescent="0.3"/>
    <row r="1076" ht="14.4" customHeight="1" x14ac:dyDescent="0.3"/>
    <row r="1077" ht="14.4" customHeight="1" x14ac:dyDescent="0.3"/>
    <row r="1078" ht="14.4" customHeight="1" x14ac:dyDescent="0.3"/>
    <row r="1079" ht="14.4" customHeight="1" x14ac:dyDescent="0.3"/>
    <row r="1080" ht="14.4" customHeight="1" x14ac:dyDescent="0.3"/>
    <row r="1081" ht="14.4" customHeight="1" x14ac:dyDescent="0.3"/>
    <row r="1082" ht="14.4" customHeight="1" x14ac:dyDescent="0.3"/>
    <row r="1083" ht="14.4" customHeight="1" x14ac:dyDescent="0.3"/>
    <row r="1085" ht="14.4" customHeight="1" x14ac:dyDescent="0.3"/>
    <row r="1086" ht="14.4" customHeight="1" x14ac:dyDescent="0.3"/>
    <row r="1087" ht="14.4" customHeight="1" x14ac:dyDescent="0.3"/>
    <row r="1088" ht="14.4" customHeight="1" x14ac:dyDescent="0.3"/>
    <row r="1089" ht="14.4" customHeight="1" x14ac:dyDescent="0.3"/>
    <row r="1090" ht="14.4" customHeight="1" x14ac:dyDescent="0.3"/>
    <row r="1091" ht="14.4" customHeight="1" x14ac:dyDescent="0.3"/>
    <row r="1092" ht="14.4" customHeight="1" x14ac:dyDescent="0.3"/>
    <row r="1093" ht="14.4" customHeight="1" x14ac:dyDescent="0.3"/>
    <row r="1095" ht="14.4" customHeight="1" x14ac:dyDescent="0.3"/>
    <row r="1096" ht="14.4" customHeight="1" x14ac:dyDescent="0.3"/>
    <row r="1097" ht="14.4" customHeight="1" x14ac:dyDescent="0.3"/>
    <row r="1098" ht="14.4" customHeight="1" x14ac:dyDescent="0.3"/>
    <row r="1099" ht="14.4" customHeight="1" x14ac:dyDescent="0.3"/>
    <row r="1100" ht="14.4" customHeight="1" x14ac:dyDescent="0.3"/>
    <row r="1101" ht="14.4" customHeight="1" x14ac:dyDescent="0.3"/>
    <row r="1102" ht="14.4" customHeight="1" x14ac:dyDescent="0.3"/>
    <row r="1103" ht="14.4" customHeight="1" x14ac:dyDescent="0.3"/>
    <row r="1105" ht="14.4" customHeight="1" x14ac:dyDescent="0.3"/>
    <row r="1106" ht="14.4" customHeight="1" x14ac:dyDescent="0.3"/>
    <row r="1107" ht="14.4" customHeight="1" x14ac:dyDescent="0.3"/>
    <row r="1108" ht="14.4" customHeight="1" x14ac:dyDescent="0.3"/>
    <row r="1109" ht="14.4" customHeight="1" x14ac:dyDescent="0.3"/>
    <row r="1110" ht="14.4" customHeight="1" x14ac:dyDescent="0.3"/>
    <row r="1111" ht="14.4" customHeight="1" x14ac:dyDescent="0.3"/>
    <row r="1112" ht="14.4" customHeight="1" x14ac:dyDescent="0.3"/>
    <row r="1113" ht="14.4" customHeight="1" x14ac:dyDescent="0.3"/>
    <row r="1115" ht="14.4" customHeight="1" x14ac:dyDescent="0.3"/>
    <row r="1116" ht="14.4" customHeight="1" x14ac:dyDescent="0.3"/>
    <row r="1117" ht="14.4" customHeight="1" x14ac:dyDescent="0.3"/>
    <row r="1118" ht="14.4" customHeight="1" x14ac:dyDescent="0.3"/>
    <row r="1119" ht="14.4" customHeight="1" x14ac:dyDescent="0.3"/>
    <row r="1120" ht="14.4" customHeight="1" x14ac:dyDescent="0.3"/>
    <row r="1121" ht="14.4" customHeight="1" x14ac:dyDescent="0.3"/>
    <row r="1122" ht="14.4" customHeight="1" x14ac:dyDescent="0.3"/>
    <row r="1123" ht="14.4" customHeight="1" x14ac:dyDescent="0.3"/>
    <row r="1125" ht="14.4" customHeight="1" x14ac:dyDescent="0.3"/>
    <row r="1126" ht="14.4" customHeight="1" x14ac:dyDescent="0.3"/>
    <row r="1127" ht="14.4" customHeight="1" x14ac:dyDescent="0.3"/>
    <row r="1128" ht="14.4" customHeight="1" x14ac:dyDescent="0.3"/>
    <row r="1129" ht="14.4" customHeight="1" x14ac:dyDescent="0.3"/>
    <row r="1130" ht="14.4" customHeight="1" x14ac:dyDescent="0.3"/>
    <row r="1131" ht="14.4" customHeight="1" x14ac:dyDescent="0.3"/>
    <row r="1132" ht="14.4" customHeight="1" x14ac:dyDescent="0.3"/>
    <row r="1133" ht="14.4" customHeight="1" x14ac:dyDescent="0.3"/>
  </sheetData>
  <mergeCells count="7">
    <mergeCell ref="G1:M1"/>
    <mergeCell ref="E6:J6"/>
    <mergeCell ref="B3:I3"/>
    <mergeCell ref="J3:N3"/>
    <mergeCell ref="B4:I4"/>
    <mergeCell ref="J4:N5"/>
    <mergeCell ref="B5:I5"/>
  </mergeCells>
  <pageMargins left="0.35416666666666702" right="0.196527777777778" top="0.74791666666666701" bottom="0.74791666666666701" header="0.51180555555555496" footer="0.51180555555555496"/>
  <pageSetup paperSize="9" scale="13" firstPageNumber="0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443"/>
  <sheetViews>
    <sheetView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E9" sqref="E9"/>
    </sheetView>
  </sheetViews>
  <sheetFormatPr defaultRowHeight="14.4" x14ac:dyDescent="0.3"/>
  <cols>
    <col min="1" max="1" width="32.109375"/>
    <col min="2" max="2" width="7.6640625"/>
    <col min="3" max="3" width="5.33203125"/>
    <col min="4" max="4" width="7.5546875"/>
    <col min="5" max="9" width="4.33203125"/>
    <col min="10" max="10" width="4.44140625"/>
    <col min="11" max="11" width="6.109375"/>
    <col min="12" max="12" width="9" bestFit="1" customWidth="1"/>
    <col min="13" max="13" width="6.109375"/>
    <col min="14" max="14" width="0" hidden="1" customWidth="1"/>
    <col min="15" max="16" width="8.6640625"/>
    <col min="17" max="17" width="31.109375" customWidth="1"/>
    <col min="18" max="18" width="8.6640625" style="345"/>
    <col min="19" max="1025" width="8.6640625"/>
  </cols>
  <sheetData>
    <row r="1" spans="1:17" ht="23.4" x14ac:dyDescent="0.3">
      <c r="A1" s="4" t="s">
        <v>179</v>
      </c>
    </row>
    <row r="2" spans="1:17" ht="44.4" customHeight="1" x14ac:dyDescent="0.3">
      <c r="A2" s="193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7" ht="15" customHeight="1" x14ac:dyDescent="0.3">
      <c r="A3" s="9" t="s">
        <v>2</v>
      </c>
      <c r="B3" s="562"/>
      <c r="C3" s="562"/>
      <c r="D3" s="562"/>
      <c r="E3" s="562"/>
      <c r="F3" s="562"/>
      <c r="G3" s="562"/>
      <c r="H3" s="562"/>
      <c r="I3" s="562"/>
      <c r="J3" s="563" t="s">
        <v>3</v>
      </c>
      <c r="K3" s="563"/>
      <c r="L3" s="563"/>
      <c r="M3" s="563"/>
      <c r="N3" s="563"/>
    </row>
    <row r="4" spans="1:17" ht="15" customHeight="1" thickBot="1" x14ac:dyDescent="0.35">
      <c r="A4" s="14" t="s">
        <v>4</v>
      </c>
      <c r="B4" s="562"/>
      <c r="C4" s="562"/>
      <c r="D4" s="562"/>
      <c r="E4" s="562"/>
      <c r="F4" s="562"/>
      <c r="G4" s="562"/>
      <c r="H4" s="562"/>
      <c r="I4" s="562"/>
      <c r="J4" s="564">
        <f>L170</f>
        <v>0</v>
      </c>
      <c r="K4" s="564"/>
      <c r="L4" s="564"/>
      <c r="M4" s="564"/>
      <c r="N4" s="564"/>
    </row>
    <row r="5" spans="1:17" ht="15" customHeight="1" thickBot="1" x14ac:dyDescent="0.35">
      <c r="A5" s="15" t="s">
        <v>5</v>
      </c>
      <c r="B5" s="565"/>
      <c r="C5" s="565"/>
      <c r="D5" s="565"/>
      <c r="E5" s="565"/>
      <c r="F5" s="565"/>
      <c r="G5" s="565"/>
      <c r="H5" s="565"/>
      <c r="I5" s="565"/>
      <c r="J5" s="564"/>
      <c r="K5" s="564"/>
      <c r="L5" s="564"/>
      <c r="M5" s="564"/>
      <c r="N5" s="564"/>
    </row>
    <row r="6" spans="1:17" ht="45" customHeight="1" thickBot="1" x14ac:dyDescent="0.35">
      <c r="A6" s="581" t="s">
        <v>647</v>
      </c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57"/>
    </row>
    <row r="7" spans="1:17" ht="15" thickBot="1" x14ac:dyDescent="0.35">
      <c r="A7" s="194" t="s">
        <v>6</v>
      </c>
      <c r="B7" s="17" t="s">
        <v>7</v>
      </c>
      <c r="C7" s="17" t="s">
        <v>8</v>
      </c>
      <c r="D7" s="17" t="s">
        <v>9</v>
      </c>
      <c r="E7" s="315" t="s">
        <v>10</v>
      </c>
      <c r="F7" s="20"/>
      <c r="G7" s="20"/>
      <c r="H7" s="20"/>
      <c r="I7" s="20"/>
      <c r="J7" s="316"/>
      <c r="K7" s="17" t="s">
        <v>11</v>
      </c>
      <c r="L7" s="17" t="s">
        <v>12</v>
      </c>
      <c r="M7" s="195" t="s">
        <v>13</v>
      </c>
      <c r="N7" s="196"/>
    </row>
    <row r="8" spans="1:17" ht="23.4" customHeight="1" x14ac:dyDescent="0.3">
      <c r="A8" s="215" t="s">
        <v>631</v>
      </c>
      <c r="B8" s="138" t="s">
        <v>14</v>
      </c>
      <c r="C8" s="27"/>
      <c r="D8" s="28"/>
      <c r="E8" s="29" t="s">
        <v>40</v>
      </c>
      <c r="F8" s="29" t="s">
        <v>41</v>
      </c>
      <c r="G8" s="317" t="s">
        <v>180</v>
      </c>
      <c r="H8" s="270" t="s">
        <v>181</v>
      </c>
      <c r="I8" s="270" t="s">
        <v>182</v>
      </c>
      <c r="J8" s="270" t="s">
        <v>183</v>
      </c>
      <c r="K8" s="35"/>
      <c r="L8" s="37"/>
      <c r="M8" s="207"/>
      <c r="N8" s="196"/>
    </row>
    <row r="9" spans="1:17" ht="14.4" customHeight="1" x14ac:dyDescent="0.3">
      <c r="A9" s="216"/>
      <c r="B9" s="140"/>
      <c r="C9" s="40">
        <v>24</v>
      </c>
      <c r="D9" s="345">
        <v>150</v>
      </c>
      <c r="E9" s="158"/>
      <c r="F9" s="40"/>
      <c r="G9" s="217"/>
      <c r="H9" s="40"/>
      <c r="I9" s="40"/>
      <c r="J9" s="40"/>
      <c r="K9" s="42">
        <f t="shared" ref="K9:K15" si="0">E9+F9+G9+H9+I9+J9</f>
        <v>0</v>
      </c>
      <c r="L9" s="43">
        <f t="shared" ref="L9:L15" si="1">K9*D9</f>
        <v>0</v>
      </c>
      <c r="M9" s="200"/>
      <c r="N9" s="196"/>
      <c r="O9" s="345"/>
      <c r="P9" s="345"/>
      <c r="Q9" s="345"/>
    </row>
    <row r="10" spans="1:17" ht="14.4" customHeight="1" x14ac:dyDescent="0.3">
      <c r="A10" s="216"/>
      <c r="B10" s="140"/>
      <c r="C10" s="40">
        <v>26</v>
      </c>
      <c r="D10" s="345">
        <v>150</v>
      </c>
      <c r="E10" s="40"/>
      <c r="F10" s="40"/>
      <c r="G10" s="218"/>
      <c r="H10" s="40"/>
      <c r="I10" s="40"/>
      <c r="J10" s="40"/>
      <c r="K10" s="42">
        <f t="shared" si="0"/>
        <v>0</v>
      </c>
      <c r="L10" s="43">
        <f t="shared" si="1"/>
        <v>0</v>
      </c>
      <c r="M10" s="200"/>
      <c r="N10" s="196"/>
      <c r="O10" s="345"/>
      <c r="P10" s="345"/>
      <c r="Q10" s="345"/>
    </row>
    <row r="11" spans="1:17" ht="14.4" customHeight="1" x14ac:dyDescent="0.3">
      <c r="A11" s="216"/>
      <c r="B11" s="140"/>
      <c r="C11" s="40">
        <v>28</v>
      </c>
      <c r="D11" s="345">
        <v>150</v>
      </c>
      <c r="E11" s="40"/>
      <c r="F11" s="40"/>
      <c r="G11" s="218"/>
      <c r="H11" s="40"/>
      <c r="I11" s="40"/>
      <c r="J11" s="40"/>
      <c r="K11" s="42">
        <f t="shared" si="0"/>
        <v>0</v>
      </c>
      <c r="L11" s="43">
        <f t="shared" si="1"/>
        <v>0</v>
      </c>
      <c r="M11" s="200"/>
      <c r="N11" s="196"/>
      <c r="O11" s="345"/>
      <c r="P11" s="345"/>
      <c r="Q11" s="345"/>
    </row>
    <row r="12" spans="1:17" ht="14.4" customHeight="1" x14ac:dyDescent="0.3">
      <c r="A12" s="216"/>
      <c r="B12" s="140"/>
      <c r="C12" s="40">
        <v>30</v>
      </c>
      <c r="D12" s="345">
        <v>165</v>
      </c>
      <c r="E12" s="40"/>
      <c r="F12" s="40"/>
      <c r="G12" s="218"/>
      <c r="H12" s="40"/>
      <c r="I12" s="40"/>
      <c r="J12" s="40"/>
      <c r="K12" s="42">
        <f t="shared" si="0"/>
        <v>0</v>
      </c>
      <c r="L12" s="43">
        <f t="shared" si="1"/>
        <v>0</v>
      </c>
      <c r="M12" s="200"/>
      <c r="N12" s="196"/>
      <c r="O12" s="345"/>
      <c r="P12" s="345"/>
      <c r="Q12" s="345"/>
    </row>
    <row r="13" spans="1:17" ht="14.4" customHeight="1" x14ac:dyDescent="0.3">
      <c r="A13" s="216"/>
      <c r="B13" s="140"/>
      <c r="C13" s="40">
        <v>32</v>
      </c>
      <c r="D13" s="345">
        <v>165</v>
      </c>
      <c r="E13" s="40"/>
      <c r="F13" s="40"/>
      <c r="G13" s="218"/>
      <c r="H13" s="40"/>
      <c r="I13" s="40"/>
      <c r="J13" s="40"/>
      <c r="K13" s="42">
        <f t="shared" si="0"/>
        <v>0</v>
      </c>
      <c r="L13" s="43">
        <f t="shared" si="1"/>
        <v>0</v>
      </c>
      <c r="M13" s="200"/>
      <c r="N13" s="196"/>
      <c r="O13" s="345"/>
      <c r="P13" s="345"/>
      <c r="Q13" s="345"/>
    </row>
    <row r="14" spans="1:17" ht="14.4" customHeight="1" x14ac:dyDescent="0.3">
      <c r="A14" s="216"/>
      <c r="B14" s="140"/>
      <c r="C14" s="40">
        <v>34</v>
      </c>
      <c r="D14" s="345">
        <v>175</v>
      </c>
      <c r="E14" s="40"/>
      <c r="F14" s="40"/>
      <c r="G14" s="218"/>
      <c r="H14" s="40"/>
      <c r="I14" s="40"/>
      <c r="J14" s="40"/>
      <c r="K14" s="42">
        <f t="shared" si="0"/>
        <v>0</v>
      </c>
      <c r="L14" s="43">
        <f t="shared" si="1"/>
        <v>0</v>
      </c>
      <c r="M14" s="200"/>
      <c r="N14" s="196"/>
      <c r="O14" s="345"/>
      <c r="P14" s="345"/>
      <c r="Q14" s="345"/>
    </row>
    <row r="15" spans="1:17" ht="14.4" customHeight="1" thickBot="1" x14ac:dyDescent="0.35">
      <c r="A15" s="216"/>
      <c r="B15" s="140"/>
      <c r="C15" s="40">
        <v>36</v>
      </c>
      <c r="D15" s="345">
        <v>190</v>
      </c>
      <c r="E15" s="40"/>
      <c r="F15" s="40"/>
      <c r="G15" s="218"/>
      <c r="H15" s="40"/>
      <c r="I15" s="40"/>
      <c r="J15" s="40"/>
      <c r="K15" s="42">
        <f t="shared" si="0"/>
        <v>0</v>
      </c>
      <c r="L15" s="43">
        <f t="shared" si="1"/>
        <v>0</v>
      </c>
      <c r="M15" s="200"/>
      <c r="N15" s="196"/>
      <c r="O15" s="345"/>
      <c r="P15" s="345"/>
      <c r="Q15" s="345"/>
    </row>
    <row r="16" spans="1:17" ht="14.4" customHeight="1" x14ac:dyDescent="0.3">
      <c r="A16" s="215" t="s">
        <v>630</v>
      </c>
      <c r="B16" s="138" t="s">
        <v>14</v>
      </c>
      <c r="C16" s="27"/>
      <c r="D16" s="28">
        <v>0</v>
      </c>
      <c r="E16" s="29" t="s">
        <v>40</v>
      </c>
      <c r="F16" s="29" t="s">
        <v>41</v>
      </c>
      <c r="G16" s="317" t="s">
        <v>180</v>
      </c>
      <c r="H16" s="270" t="s">
        <v>181</v>
      </c>
      <c r="I16" s="270" t="s">
        <v>182</v>
      </c>
      <c r="J16" s="270" t="s">
        <v>183</v>
      </c>
      <c r="K16" s="35"/>
      <c r="L16" s="37"/>
      <c r="M16" s="207"/>
      <c r="N16" s="196"/>
      <c r="O16" s="345"/>
      <c r="P16" s="345"/>
      <c r="Q16" s="345"/>
    </row>
    <row r="17" spans="1:17" ht="14.4" customHeight="1" x14ac:dyDescent="0.3">
      <c r="A17" s="216"/>
      <c r="B17" s="140"/>
      <c r="C17" s="40">
        <v>24</v>
      </c>
      <c r="D17" s="345">
        <v>142</v>
      </c>
      <c r="E17" s="40"/>
      <c r="F17" s="40"/>
      <c r="G17" s="217"/>
      <c r="H17" s="40"/>
      <c r="I17" s="40"/>
      <c r="J17" s="40"/>
      <c r="K17" s="42">
        <f t="shared" ref="K17:K23" si="2">E17+F17+G17+H17+I17+J17</f>
        <v>0</v>
      </c>
      <c r="L17" s="43">
        <f t="shared" ref="L17:L23" si="3">K17*D17</f>
        <v>0</v>
      </c>
      <c r="M17" s="200"/>
      <c r="N17" s="196"/>
      <c r="O17" s="345"/>
      <c r="P17" s="345"/>
      <c r="Q17" s="345"/>
    </row>
    <row r="18" spans="1:17" ht="14.4" customHeight="1" x14ac:dyDescent="0.3">
      <c r="A18" s="216"/>
      <c r="B18" s="140"/>
      <c r="C18" s="40">
        <v>26</v>
      </c>
      <c r="D18" s="345">
        <v>142</v>
      </c>
      <c r="E18" s="40"/>
      <c r="F18" s="40"/>
      <c r="G18" s="218"/>
      <c r="H18" s="40"/>
      <c r="I18" s="40"/>
      <c r="J18" s="40"/>
      <c r="K18" s="42">
        <f t="shared" si="2"/>
        <v>0</v>
      </c>
      <c r="L18" s="43">
        <f t="shared" si="3"/>
        <v>0</v>
      </c>
      <c r="M18" s="200"/>
      <c r="N18" s="196"/>
      <c r="O18" s="345"/>
      <c r="P18" s="345"/>
      <c r="Q18" s="345"/>
    </row>
    <row r="19" spans="1:17" ht="16.8" customHeight="1" x14ac:dyDescent="0.3">
      <c r="A19" s="216"/>
      <c r="B19" s="140"/>
      <c r="C19" s="40">
        <v>28</v>
      </c>
      <c r="D19" s="345">
        <v>142</v>
      </c>
      <c r="E19" s="40"/>
      <c r="F19" s="40"/>
      <c r="G19" s="218"/>
      <c r="H19" s="40"/>
      <c r="I19" s="40"/>
      <c r="J19" s="40"/>
      <c r="K19" s="42">
        <f t="shared" si="2"/>
        <v>0</v>
      </c>
      <c r="L19" s="43">
        <f t="shared" si="3"/>
        <v>0</v>
      </c>
      <c r="M19" s="200"/>
      <c r="N19" s="196"/>
      <c r="O19" s="345"/>
      <c r="P19" s="345"/>
      <c r="Q19" s="345"/>
    </row>
    <row r="20" spans="1:17" ht="14.4" customHeight="1" x14ac:dyDescent="0.3">
      <c r="A20" s="216"/>
      <c r="B20" s="140"/>
      <c r="C20" s="40">
        <v>30</v>
      </c>
      <c r="D20" s="345">
        <v>157</v>
      </c>
      <c r="E20" s="40"/>
      <c r="F20" s="40"/>
      <c r="G20" s="218"/>
      <c r="H20" s="40"/>
      <c r="I20" s="40"/>
      <c r="J20" s="40"/>
      <c r="K20" s="42">
        <f t="shared" si="2"/>
        <v>0</v>
      </c>
      <c r="L20" s="43">
        <f t="shared" si="3"/>
        <v>0</v>
      </c>
      <c r="M20" s="200"/>
      <c r="N20" s="196"/>
      <c r="O20" s="345"/>
      <c r="P20" s="345"/>
      <c r="Q20" s="345"/>
    </row>
    <row r="21" spans="1:17" ht="14.4" customHeight="1" x14ac:dyDescent="0.3">
      <c r="A21" s="216"/>
      <c r="B21" s="140"/>
      <c r="C21" s="40">
        <v>32</v>
      </c>
      <c r="D21" s="345">
        <v>157</v>
      </c>
      <c r="E21" s="40"/>
      <c r="F21" s="40"/>
      <c r="G21" s="218"/>
      <c r="H21" s="40"/>
      <c r="I21" s="40"/>
      <c r="J21" s="40"/>
      <c r="K21" s="42">
        <f t="shared" si="2"/>
        <v>0</v>
      </c>
      <c r="L21" s="43">
        <f t="shared" si="3"/>
        <v>0</v>
      </c>
      <c r="M21" s="200"/>
      <c r="N21" s="196"/>
      <c r="O21" s="345"/>
      <c r="P21" s="345"/>
      <c r="Q21" s="345"/>
    </row>
    <row r="22" spans="1:17" ht="14.4" customHeight="1" x14ac:dyDescent="0.3">
      <c r="A22" s="216"/>
      <c r="B22" s="140"/>
      <c r="C22" s="40">
        <v>34</v>
      </c>
      <c r="D22" s="345">
        <v>167</v>
      </c>
      <c r="E22" s="40"/>
      <c r="F22" s="40"/>
      <c r="G22" s="218"/>
      <c r="H22" s="40"/>
      <c r="I22" s="40"/>
      <c r="J22" s="40"/>
      <c r="K22" s="42">
        <f t="shared" si="2"/>
        <v>0</v>
      </c>
      <c r="L22" s="43">
        <f t="shared" si="3"/>
        <v>0</v>
      </c>
      <c r="M22" s="200"/>
      <c r="N22" s="196"/>
      <c r="O22" s="345"/>
      <c r="P22" s="345"/>
      <c r="Q22" s="345"/>
    </row>
    <row r="23" spans="1:17" ht="14.4" customHeight="1" thickBot="1" x14ac:dyDescent="0.35">
      <c r="A23" s="216"/>
      <c r="B23" s="140"/>
      <c r="C23" s="40">
        <v>36</v>
      </c>
      <c r="D23" s="345">
        <v>182</v>
      </c>
      <c r="E23" s="40"/>
      <c r="F23" s="40"/>
      <c r="G23" s="218"/>
      <c r="H23" s="40"/>
      <c r="I23" s="40"/>
      <c r="J23" s="40"/>
      <c r="K23" s="42">
        <f t="shared" si="2"/>
        <v>0</v>
      </c>
      <c r="L23" s="43">
        <f t="shared" si="3"/>
        <v>0</v>
      </c>
      <c r="M23" s="200"/>
      <c r="N23" s="196"/>
      <c r="O23" s="345"/>
      <c r="P23" s="345"/>
      <c r="Q23" s="345"/>
    </row>
    <row r="24" spans="1:17" ht="14.4" customHeight="1" x14ac:dyDescent="0.3">
      <c r="A24" s="215" t="s">
        <v>632</v>
      </c>
      <c r="B24" s="138" t="s">
        <v>117</v>
      </c>
      <c r="C24" s="27"/>
      <c r="D24" s="28">
        <v>0</v>
      </c>
      <c r="E24" s="29" t="s">
        <v>22</v>
      </c>
      <c r="F24" s="52" t="s">
        <v>184</v>
      </c>
      <c r="G24" s="29" t="s">
        <v>125</v>
      </c>
      <c r="H24" s="29" t="s">
        <v>70</v>
      </c>
      <c r="I24" s="75"/>
      <c r="J24" s="75"/>
      <c r="K24" s="35"/>
      <c r="L24" s="37"/>
      <c r="M24" s="207"/>
      <c r="N24" s="196"/>
      <c r="O24" s="345"/>
      <c r="P24" s="345"/>
      <c r="Q24" s="345"/>
    </row>
    <row r="25" spans="1:17" ht="14.4" customHeight="1" x14ac:dyDescent="0.3">
      <c r="A25" s="216"/>
      <c r="B25" s="140"/>
      <c r="C25" s="40">
        <v>28</v>
      </c>
      <c r="D25" s="345">
        <v>212</v>
      </c>
      <c r="E25" s="65"/>
      <c r="F25" s="65"/>
      <c r="G25" s="65"/>
      <c r="H25" s="65"/>
      <c r="I25" s="46"/>
      <c r="J25" s="46"/>
      <c r="K25" s="42">
        <f t="shared" ref="K25:K30" si="4">E25+F25+G25+H25+I25+J25</f>
        <v>0</v>
      </c>
      <c r="L25" s="43">
        <f t="shared" ref="L25:L30" si="5">K25*D25</f>
        <v>0</v>
      </c>
      <c r="M25" s="200"/>
      <c r="N25" s="196"/>
      <c r="O25" s="345"/>
      <c r="P25" s="345"/>
      <c r="Q25" s="345"/>
    </row>
    <row r="26" spans="1:17" ht="14.4" customHeight="1" x14ac:dyDescent="0.3">
      <c r="A26" s="216"/>
      <c r="B26" s="140"/>
      <c r="C26" s="40">
        <v>30</v>
      </c>
      <c r="D26" s="345">
        <v>231</v>
      </c>
      <c r="E26" s="65"/>
      <c r="F26" s="65"/>
      <c r="G26" s="65"/>
      <c r="H26" s="65"/>
      <c r="I26" s="46"/>
      <c r="J26" s="46"/>
      <c r="K26" s="42">
        <f t="shared" si="4"/>
        <v>0</v>
      </c>
      <c r="L26" s="43">
        <f t="shared" si="5"/>
        <v>0</v>
      </c>
      <c r="M26" s="200"/>
      <c r="N26" s="196"/>
      <c r="O26" s="345"/>
      <c r="P26" s="345"/>
      <c r="Q26" s="345"/>
    </row>
    <row r="27" spans="1:17" ht="14.4" customHeight="1" x14ac:dyDescent="0.3">
      <c r="A27" s="216"/>
      <c r="B27" s="140"/>
      <c r="C27" s="40">
        <v>32</v>
      </c>
      <c r="D27" s="345">
        <v>231</v>
      </c>
      <c r="E27" s="65"/>
      <c r="F27" s="65"/>
      <c r="G27" s="65"/>
      <c r="H27" s="65"/>
      <c r="I27" s="46"/>
      <c r="J27" s="46"/>
      <c r="K27" s="42">
        <f t="shared" si="4"/>
        <v>0</v>
      </c>
      <c r="L27" s="43">
        <f t="shared" si="5"/>
        <v>0</v>
      </c>
      <c r="M27" s="200"/>
      <c r="N27" s="196"/>
      <c r="P27" s="345"/>
      <c r="Q27" s="345"/>
    </row>
    <row r="28" spans="1:17" ht="14.4" customHeight="1" x14ac:dyDescent="0.3">
      <c r="A28" s="216"/>
      <c r="B28" s="140"/>
      <c r="C28" s="40">
        <v>34</v>
      </c>
      <c r="D28" s="345">
        <v>252</v>
      </c>
      <c r="E28" s="65"/>
      <c r="F28" s="65"/>
      <c r="G28" s="65"/>
      <c r="H28" s="65"/>
      <c r="I28" s="46"/>
      <c r="J28" s="46"/>
      <c r="K28" s="42">
        <f t="shared" si="4"/>
        <v>0</v>
      </c>
      <c r="L28" s="43">
        <f t="shared" si="5"/>
        <v>0</v>
      </c>
      <c r="M28" s="200"/>
      <c r="N28" s="196"/>
      <c r="P28" s="345"/>
      <c r="Q28" s="345"/>
    </row>
    <row r="29" spans="1:17" ht="15.6" customHeight="1" x14ac:dyDescent="0.3">
      <c r="A29" s="216"/>
      <c r="B29" s="140"/>
      <c r="C29" s="40">
        <v>36</v>
      </c>
      <c r="D29" s="345">
        <v>265</v>
      </c>
      <c r="E29" s="65"/>
      <c r="F29" s="65"/>
      <c r="G29" s="65"/>
      <c r="H29" s="65"/>
      <c r="I29" s="46"/>
      <c r="J29" s="46"/>
      <c r="K29" s="42">
        <f t="shared" si="4"/>
        <v>0</v>
      </c>
      <c r="L29" s="43">
        <f t="shared" si="5"/>
        <v>0</v>
      </c>
      <c r="M29" s="200"/>
      <c r="N29" s="196"/>
      <c r="P29" s="345"/>
      <c r="Q29" s="345"/>
    </row>
    <row r="30" spans="1:17" ht="14.4" customHeight="1" x14ac:dyDescent="0.3">
      <c r="A30" s="216"/>
      <c r="B30" s="140"/>
      <c r="C30" s="40">
        <v>38</v>
      </c>
      <c r="D30" s="345">
        <v>265</v>
      </c>
      <c r="E30" s="65"/>
      <c r="F30" s="65"/>
      <c r="G30" s="65"/>
      <c r="H30" s="65"/>
      <c r="I30" s="46"/>
      <c r="J30" s="46"/>
      <c r="K30" s="42">
        <f t="shared" si="4"/>
        <v>0</v>
      </c>
      <c r="L30" s="43">
        <f t="shared" si="5"/>
        <v>0</v>
      </c>
      <c r="M30" s="200"/>
      <c r="N30" s="196"/>
      <c r="P30" s="345"/>
      <c r="Q30" s="345"/>
    </row>
    <row r="31" spans="1:17" ht="14.4" customHeight="1" thickBot="1" x14ac:dyDescent="0.35">
      <c r="A31" s="216"/>
      <c r="B31" s="140"/>
      <c r="C31" s="40">
        <v>40</v>
      </c>
      <c r="D31" s="345">
        <v>291</v>
      </c>
      <c r="E31" s="65"/>
      <c r="F31" s="65"/>
      <c r="G31" s="65"/>
      <c r="H31" s="65"/>
      <c r="I31" s="46"/>
      <c r="J31" s="46"/>
      <c r="K31" s="48"/>
      <c r="L31" s="49"/>
      <c r="M31" s="220"/>
      <c r="N31" s="196"/>
      <c r="P31" s="345"/>
      <c r="Q31" s="345"/>
    </row>
    <row r="32" spans="1:17" ht="14.4" customHeight="1" x14ac:dyDescent="0.3">
      <c r="A32" s="318" t="s">
        <v>185</v>
      </c>
      <c r="B32" s="138" t="s">
        <v>186</v>
      </c>
      <c r="C32" s="27"/>
      <c r="D32" s="28">
        <v>0</v>
      </c>
      <c r="E32" s="29" t="s">
        <v>127</v>
      </c>
      <c r="F32" s="319" t="s">
        <v>125</v>
      </c>
      <c r="G32" s="319" t="s">
        <v>70</v>
      </c>
      <c r="H32" s="319" t="s">
        <v>123</v>
      </c>
      <c r="I32" s="75"/>
      <c r="J32" s="75"/>
      <c r="K32" s="35"/>
      <c r="L32" s="37"/>
      <c r="M32" s="207"/>
      <c r="N32" s="196"/>
      <c r="P32" s="345"/>
      <c r="Q32" s="345"/>
    </row>
    <row r="33" spans="1:17" ht="14.4" customHeight="1" x14ac:dyDescent="0.3">
      <c r="A33" s="216"/>
      <c r="B33" s="140"/>
      <c r="C33" s="40">
        <v>30</v>
      </c>
      <c r="D33" s="345">
        <v>199</v>
      </c>
      <c r="E33" s="343"/>
      <c r="F33" s="343"/>
      <c r="G33" s="343"/>
      <c r="H33" s="40"/>
      <c r="I33" s="46"/>
      <c r="J33" s="46"/>
      <c r="K33" s="42">
        <f t="shared" ref="K33:K38" si="6">E33+F33+G33+H33+I33+J33</f>
        <v>0</v>
      </c>
      <c r="L33" s="43">
        <f t="shared" ref="L33:L38" si="7">K33*D33</f>
        <v>0</v>
      </c>
      <c r="M33" s="200"/>
      <c r="N33" s="196"/>
      <c r="P33" s="345"/>
      <c r="Q33" s="345"/>
    </row>
    <row r="34" spans="1:17" ht="14.4" customHeight="1" x14ac:dyDescent="0.3">
      <c r="A34" s="216"/>
      <c r="B34" s="140"/>
      <c r="C34" s="53">
        <v>32</v>
      </c>
      <c r="D34" s="345">
        <v>199</v>
      </c>
      <c r="E34" s="40"/>
      <c r="F34" s="40"/>
      <c r="G34" s="40"/>
      <c r="H34" s="40"/>
      <c r="I34" s="46"/>
      <c r="J34" s="46"/>
      <c r="K34" s="42">
        <f t="shared" si="6"/>
        <v>0</v>
      </c>
      <c r="L34" s="43">
        <f t="shared" si="7"/>
        <v>0</v>
      </c>
      <c r="M34" s="200"/>
      <c r="N34" s="196"/>
      <c r="P34" s="345"/>
      <c r="Q34" s="345"/>
    </row>
    <row r="35" spans="1:17" ht="14.4" customHeight="1" x14ac:dyDescent="0.3">
      <c r="A35" s="216"/>
      <c r="B35" s="140"/>
      <c r="C35" s="53">
        <v>34</v>
      </c>
      <c r="D35" s="345">
        <v>219</v>
      </c>
      <c r="E35" s="40"/>
      <c r="F35" s="40"/>
      <c r="G35" s="40"/>
      <c r="H35" s="40"/>
      <c r="I35" s="46"/>
      <c r="J35" s="46"/>
      <c r="K35" s="42">
        <f t="shared" si="6"/>
        <v>0</v>
      </c>
      <c r="L35" s="43">
        <f t="shared" si="7"/>
        <v>0</v>
      </c>
      <c r="M35" s="200"/>
      <c r="N35" s="196"/>
      <c r="P35" s="345"/>
      <c r="Q35" s="345"/>
    </row>
    <row r="36" spans="1:17" ht="14.4" customHeight="1" x14ac:dyDescent="0.3">
      <c r="A36" s="216"/>
      <c r="B36" s="140"/>
      <c r="C36" s="53">
        <v>36</v>
      </c>
      <c r="D36" s="345">
        <v>238</v>
      </c>
      <c r="E36" s="40"/>
      <c r="F36" s="40"/>
      <c r="G36" s="40"/>
      <c r="H36" s="40"/>
      <c r="I36" s="46"/>
      <c r="J36" s="46"/>
      <c r="K36" s="42">
        <f t="shared" si="6"/>
        <v>0</v>
      </c>
      <c r="L36" s="43">
        <f t="shared" si="7"/>
        <v>0</v>
      </c>
      <c r="M36" s="200"/>
      <c r="N36" s="196"/>
      <c r="P36" s="345"/>
      <c r="Q36" s="345"/>
    </row>
    <row r="37" spans="1:17" ht="14.4" customHeight="1" x14ac:dyDescent="0.3">
      <c r="A37" s="216"/>
      <c r="B37" s="140"/>
      <c r="C37" s="53">
        <v>38</v>
      </c>
      <c r="D37" s="345">
        <v>238</v>
      </c>
      <c r="E37" s="53"/>
      <c r="F37" s="53"/>
      <c r="G37" s="53"/>
      <c r="H37" s="53"/>
      <c r="I37" s="46"/>
      <c r="J37" s="46"/>
      <c r="K37" s="42">
        <f t="shared" si="6"/>
        <v>0</v>
      </c>
      <c r="L37" s="43">
        <f t="shared" si="7"/>
        <v>0</v>
      </c>
      <c r="M37" s="200"/>
      <c r="N37" s="196"/>
      <c r="P37" s="345"/>
      <c r="Q37" s="345"/>
    </row>
    <row r="38" spans="1:17" ht="14.4" customHeight="1" thickBot="1" x14ac:dyDescent="0.35">
      <c r="A38" s="216"/>
      <c r="B38" s="141"/>
      <c r="C38" s="53">
        <v>40</v>
      </c>
      <c r="D38" s="345">
        <v>265</v>
      </c>
      <c r="E38" s="53"/>
      <c r="F38" s="53"/>
      <c r="G38" s="53"/>
      <c r="H38" s="53"/>
      <c r="I38" s="46"/>
      <c r="J38" s="46"/>
      <c r="K38" s="42">
        <f t="shared" si="6"/>
        <v>0</v>
      </c>
      <c r="L38" s="43">
        <f t="shared" si="7"/>
        <v>0</v>
      </c>
      <c r="M38" s="200"/>
      <c r="N38" s="196"/>
      <c r="P38" s="345"/>
      <c r="Q38" s="345"/>
    </row>
    <row r="39" spans="1:17" ht="14.4" customHeight="1" x14ac:dyDescent="0.3">
      <c r="A39" s="318" t="s">
        <v>187</v>
      </c>
      <c r="B39" s="138" t="s">
        <v>117</v>
      </c>
      <c r="C39" s="27"/>
      <c r="D39" s="28">
        <v>0</v>
      </c>
      <c r="E39" s="29" t="s">
        <v>125</v>
      </c>
      <c r="F39" s="29" t="s">
        <v>123</v>
      </c>
      <c r="G39" s="75"/>
      <c r="H39" s="75"/>
      <c r="I39" s="75"/>
      <c r="J39" s="75"/>
      <c r="K39" s="35"/>
      <c r="L39" s="37"/>
      <c r="M39" s="207"/>
      <c r="N39" s="196"/>
      <c r="P39" s="345"/>
      <c r="Q39" s="345"/>
    </row>
    <row r="40" spans="1:17" ht="14.4" customHeight="1" x14ac:dyDescent="0.3">
      <c r="A40" s="216"/>
      <c r="B40" s="140"/>
      <c r="C40" s="40">
        <v>28</v>
      </c>
      <c r="D40" s="345">
        <v>185</v>
      </c>
      <c r="E40" s="343"/>
      <c r="F40" s="343"/>
      <c r="G40" s="46"/>
      <c r="H40" s="46"/>
      <c r="I40" s="46"/>
      <c r="J40" s="46"/>
      <c r="K40" s="42">
        <f t="shared" ref="K40:K46" si="8">E40+F40+G40+H40+I40+J40</f>
        <v>0</v>
      </c>
      <c r="L40" s="43">
        <f t="shared" ref="L40:L46" si="9">K40*D40</f>
        <v>0</v>
      </c>
      <c r="M40" s="200"/>
      <c r="N40" s="196"/>
      <c r="P40" s="345"/>
      <c r="Q40" s="345"/>
    </row>
    <row r="41" spans="1:17" ht="14.4" customHeight="1" x14ac:dyDescent="0.3">
      <c r="A41" s="216"/>
      <c r="B41" s="140"/>
      <c r="C41" s="40">
        <v>30</v>
      </c>
      <c r="D41" s="345">
        <v>212</v>
      </c>
      <c r="E41" s="343"/>
      <c r="F41" s="343"/>
      <c r="G41" s="46"/>
      <c r="H41" s="46"/>
      <c r="I41" s="46"/>
      <c r="J41" s="46"/>
      <c r="K41" s="42">
        <f t="shared" si="8"/>
        <v>0</v>
      </c>
      <c r="L41" s="43">
        <f t="shared" si="9"/>
        <v>0</v>
      </c>
      <c r="M41" s="200"/>
      <c r="N41" s="196"/>
      <c r="P41" s="345"/>
      <c r="Q41" s="345"/>
    </row>
    <row r="42" spans="1:17" ht="14.4" customHeight="1" x14ac:dyDescent="0.3">
      <c r="A42" s="216"/>
      <c r="B42" s="140"/>
      <c r="C42" s="40">
        <v>32</v>
      </c>
      <c r="D42" s="345">
        <v>212</v>
      </c>
      <c r="E42" s="40"/>
      <c r="F42" s="53"/>
      <c r="G42" s="46"/>
      <c r="H42" s="46"/>
      <c r="I42" s="46"/>
      <c r="J42" s="46"/>
      <c r="K42" s="42">
        <f t="shared" si="8"/>
        <v>0</v>
      </c>
      <c r="L42" s="43">
        <f t="shared" si="9"/>
        <v>0</v>
      </c>
      <c r="M42" s="200"/>
      <c r="N42" s="196"/>
      <c r="P42" s="345"/>
      <c r="Q42" s="345"/>
    </row>
    <row r="43" spans="1:17" ht="14.4" customHeight="1" x14ac:dyDescent="0.3">
      <c r="A43" s="216"/>
      <c r="B43" s="140"/>
      <c r="C43" s="40">
        <v>34</v>
      </c>
      <c r="D43" s="345">
        <v>238</v>
      </c>
      <c r="E43" s="40"/>
      <c r="F43" s="53"/>
      <c r="G43" s="46"/>
      <c r="H43" s="46"/>
      <c r="I43" s="46"/>
      <c r="J43" s="46"/>
      <c r="K43" s="42">
        <f t="shared" si="8"/>
        <v>0</v>
      </c>
      <c r="L43" s="43">
        <f t="shared" si="9"/>
        <v>0</v>
      </c>
      <c r="M43" s="200"/>
      <c r="N43" s="196"/>
      <c r="P43" s="345"/>
      <c r="Q43" s="345"/>
    </row>
    <row r="44" spans="1:17" ht="14.4" customHeight="1" x14ac:dyDescent="0.3">
      <c r="A44" s="216"/>
      <c r="B44" s="140"/>
      <c r="C44" s="40">
        <v>36</v>
      </c>
      <c r="D44" s="345">
        <v>265</v>
      </c>
      <c r="E44" s="40"/>
      <c r="F44" s="53"/>
      <c r="G44" s="46"/>
      <c r="H44" s="46"/>
      <c r="I44" s="46"/>
      <c r="J44" s="46"/>
      <c r="K44" s="42">
        <f t="shared" si="8"/>
        <v>0</v>
      </c>
      <c r="L44" s="43">
        <f t="shared" si="9"/>
        <v>0</v>
      </c>
      <c r="M44" s="200"/>
      <c r="N44" s="196"/>
      <c r="P44" s="345"/>
      <c r="Q44" s="345"/>
    </row>
    <row r="45" spans="1:17" ht="14.4" customHeight="1" x14ac:dyDescent="0.3">
      <c r="A45" s="216"/>
      <c r="B45" s="140"/>
      <c r="C45" s="40">
        <v>38</v>
      </c>
      <c r="D45" s="345">
        <v>265</v>
      </c>
      <c r="E45" s="40"/>
      <c r="F45" s="53"/>
      <c r="G45" s="46"/>
      <c r="H45" s="46"/>
      <c r="I45" s="46"/>
      <c r="J45" s="46"/>
      <c r="K45" s="42">
        <f t="shared" si="8"/>
        <v>0</v>
      </c>
      <c r="L45" s="43">
        <f t="shared" si="9"/>
        <v>0</v>
      </c>
      <c r="M45" s="200"/>
      <c r="N45" s="196"/>
      <c r="P45" s="345"/>
      <c r="Q45" s="345"/>
    </row>
    <row r="46" spans="1:17" ht="14.4" customHeight="1" thickBot="1" x14ac:dyDescent="0.35">
      <c r="A46" s="216"/>
      <c r="B46" s="140"/>
      <c r="C46" s="40">
        <v>40</v>
      </c>
      <c r="D46" s="345">
        <v>291</v>
      </c>
      <c r="E46" s="40"/>
      <c r="F46" s="53"/>
      <c r="G46" s="46"/>
      <c r="H46" s="46"/>
      <c r="I46" s="46"/>
      <c r="J46" s="46"/>
      <c r="K46" s="42">
        <f t="shared" si="8"/>
        <v>0</v>
      </c>
      <c r="L46" s="43">
        <f t="shared" si="9"/>
        <v>0</v>
      </c>
      <c r="M46" s="200"/>
      <c r="N46" s="196"/>
      <c r="P46" s="345"/>
      <c r="Q46" s="345"/>
    </row>
    <row r="47" spans="1:17" ht="14.4" customHeight="1" x14ac:dyDescent="0.3">
      <c r="A47" s="215" t="s">
        <v>633</v>
      </c>
      <c r="B47" s="138" t="s">
        <v>15</v>
      </c>
      <c r="C47" s="27"/>
      <c r="D47" s="28">
        <v>0</v>
      </c>
      <c r="E47" s="29" t="s">
        <v>70</v>
      </c>
      <c r="F47" s="29" t="s">
        <v>125</v>
      </c>
      <c r="G47" s="399" t="s">
        <v>122</v>
      </c>
      <c r="H47" s="75"/>
      <c r="I47" s="75"/>
      <c r="J47" s="75"/>
      <c r="K47" s="35"/>
      <c r="L47" s="37"/>
      <c r="M47" s="207"/>
      <c r="N47" s="196"/>
      <c r="P47" s="345"/>
      <c r="Q47" s="345"/>
    </row>
    <row r="48" spans="1:17" ht="14.4" customHeight="1" x14ac:dyDescent="0.3">
      <c r="A48" s="216"/>
      <c r="B48" s="140"/>
      <c r="C48" s="53">
        <v>26</v>
      </c>
      <c r="D48" s="345">
        <v>141</v>
      </c>
      <c r="E48" s="343"/>
      <c r="F48" s="555"/>
      <c r="G48" s="343"/>
      <c r="H48" s="46"/>
      <c r="I48" s="46"/>
      <c r="J48" s="46"/>
      <c r="K48" s="42">
        <f t="shared" ref="K48:K55" si="10">E48+F48+G48+H48+I48+J48</f>
        <v>0</v>
      </c>
      <c r="L48" s="43">
        <f t="shared" ref="L48:L55" si="11">K48*D48</f>
        <v>0</v>
      </c>
      <c r="M48" s="200"/>
      <c r="N48" s="196"/>
      <c r="P48" s="345"/>
      <c r="Q48" s="345"/>
    </row>
    <row r="49" spans="1:17" ht="14.4" customHeight="1" x14ac:dyDescent="0.3">
      <c r="A49" s="216"/>
      <c r="B49" s="140"/>
      <c r="C49" s="53">
        <v>28</v>
      </c>
      <c r="D49" s="345">
        <v>141</v>
      </c>
      <c r="E49" s="343"/>
      <c r="F49" s="555"/>
      <c r="G49" s="343"/>
      <c r="H49" s="46"/>
      <c r="I49" s="46"/>
      <c r="J49" s="46"/>
      <c r="K49" s="42">
        <f t="shared" si="10"/>
        <v>0</v>
      </c>
      <c r="L49" s="43">
        <f t="shared" si="11"/>
        <v>0</v>
      </c>
      <c r="M49" s="200"/>
      <c r="N49" s="196"/>
      <c r="P49" s="345"/>
      <c r="Q49" s="345"/>
    </row>
    <row r="50" spans="1:17" ht="14.4" customHeight="1" x14ac:dyDescent="0.3">
      <c r="A50" s="216"/>
      <c r="B50" s="140"/>
      <c r="C50" s="53">
        <v>30</v>
      </c>
      <c r="D50" s="345">
        <v>151</v>
      </c>
      <c r="E50" s="343"/>
      <c r="F50" s="555"/>
      <c r="G50" s="343"/>
      <c r="H50" s="46"/>
      <c r="I50" s="46"/>
      <c r="J50" s="46"/>
      <c r="K50" s="42">
        <f t="shared" si="10"/>
        <v>0</v>
      </c>
      <c r="L50" s="43">
        <f t="shared" si="11"/>
        <v>0</v>
      </c>
      <c r="M50" s="200"/>
      <c r="N50" s="196"/>
      <c r="P50" s="345"/>
      <c r="Q50" s="345"/>
    </row>
    <row r="51" spans="1:17" ht="14.4" customHeight="1" x14ac:dyDescent="0.3">
      <c r="A51" s="216"/>
      <c r="B51" s="140"/>
      <c r="C51" s="53">
        <v>32</v>
      </c>
      <c r="D51" s="345">
        <v>151</v>
      </c>
      <c r="E51" s="343"/>
      <c r="F51" s="555"/>
      <c r="G51" s="343"/>
      <c r="H51" s="46"/>
      <c r="I51" s="46"/>
      <c r="J51" s="46"/>
      <c r="K51" s="42">
        <f t="shared" si="10"/>
        <v>0</v>
      </c>
      <c r="L51" s="43">
        <f t="shared" si="11"/>
        <v>0</v>
      </c>
      <c r="M51" s="200"/>
      <c r="N51" s="196"/>
      <c r="P51" s="345"/>
      <c r="Q51" s="345"/>
    </row>
    <row r="52" spans="1:17" ht="14.4" customHeight="1" x14ac:dyDescent="0.3">
      <c r="A52" s="216"/>
      <c r="B52" s="140"/>
      <c r="C52" s="53">
        <v>34</v>
      </c>
      <c r="D52" s="345">
        <v>159</v>
      </c>
      <c r="E52" s="343"/>
      <c r="F52" s="555"/>
      <c r="G52" s="343"/>
      <c r="H52" s="46"/>
      <c r="I52" s="46"/>
      <c r="J52" s="46"/>
      <c r="K52" s="42">
        <f t="shared" si="10"/>
        <v>0</v>
      </c>
      <c r="L52" s="43">
        <f t="shared" si="11"/>
        <v>0</v>
      </c>
      <c r="M52" s="200"/>
      <c r="N52" s="196"/>
      <c r="P52" s="345"/>
      <c r="Q52" s="345"/>
    </row>
    <row r="53" spans="1:17" ht="14.4" customHeight="1" x14ac:dyDescent="0.3">
      <c r="A53" s="216"/>
      <c r="B53" s="140"/>
      <c r="C53" s="53">
        <v>36</v>
      </c>
      <c r="D53" s="345">
        <v>170</v>
      </c>
      <c r="E53" s="343"/>
      <c r="F53" s="555"/>
      <c r="G53" s="343"/>
      <c r="H53" s="46"/>
      <c r="I53" s="46"/>
      <c r="J53" s="46"/>
      <c r="K53" s="42">
        <f t="shared" si="10"/>
        <v>0</v>
      </c>
      <c r="L53" s="43">
        <f t="shared" si="11"/>
        <v>0</v>
      </c>
      <c r="M53" s="200"/>
      <c r="N53" s="196"/>
      <c r="P53" s="345"/>
      <c r="Q53" s="345"/>
    </row>
    <row r="54" spans="1:17" ht="14.4" customHeight="1" x14ac:dyDescent="0.3">
      <c r="A54" s="216"/>
      <c r="B54" s="140"/>
      <c r="C54" s="53">
        <v>38</v>
      </c>
      <c r="D54" s="345">
        <v>170</v>
      </c>
      <c r="E54" s="343"/>
      <c r="F54" s="343"/>
      <c r="G54" s="343"/>
      <c r="H54" s="46"/>
      <c r="I54" s="46"/>
      <c r="J54" s="46"/>
      <c r="K54" s="42">
        <f t="shared" si="10"/>
        <v>0</v>
      </c>
      <c r="L54" s="43">
        <f t="shared" si="11"/>
        <v>0</v>
      </c>
      <c r="M54" s="200"/>
      <c r="N54" s="196"/>
      <c r="P54" s="345"/>
      <c r="Q54" s="345"/>
    </row>
    <row r="55" spans="1:17" ht="14.4" customHeight="1" thickBot="1" x14ac:dyDescent="0.35">
      <c r="A55" s="350"/>
      <c r="B55" s="140"/>
      <c r="C55" s="40">
        <v>40</v>
      </c>
      <c r="D55" s="345">
        <v>184</v>
      </c>
      <c r="E55" s="343"/>
      <c r="F55" s="343"/>
      <c r="G55" s="343"/>
      <c r="H55" s="46"/>
      <c r="I55" s="46"/>
      <c r="J55" s="46"/>
      <c r="K55" s="42">
        <f t="shared" si="10"/>
        <v>0</v>
      </c>
      <c r="L55" s="43">
        <f t="shared" si="11"/>
        <v>0</v>
      </c>
      <c r="M55" s="220"/>
      <c r="N55" s="196"/>
      <c r="P55" s="345"/>
      <c r="Q55" s="345"/>
    </row>
    <row r="56" spans="1:17" ht="14.4" customHeight="1" x14ac:dyDescent="0.3">
      <c r="A56" s="25" t="s">
        <v>634</v>
      </c>
      <c r="B56" s="26" t="s">
        <v>14</v>
      </c>
      <c r="C56" s="27"/>
      <c r="D56" s="28">
        <v>0</v>
      </c>
      <c r="E56" s="29" t="s">
        <v>41</v>
      </c>
      <c r="F56" s="29" t="s">
        <v>40</v>
      </c>
      <c r="G56" s="75"/>
      <c r="H56" s="75"/>
      <c r="I56" s="75"/>
      <c r="J56" s="75"/>
      <c r="K56" s="35"/>
      <c r="L56" s="36"/>
      <c r="M56" s="37"/>
      <c r="N56" s="196"/>
      <c r="P56" s="345"/>
      <c r="Q56" s="345"/>
    </row>
    <row r="57" spans="1:17" ht="14.4" customHeight="1" x14ac:dyDescent="0.3">
      <c r="A57" s="77"/>
      <c r="B57" s="39"/>
      <c r="C57" s="40">
        <v>18</v>
      </c>
      <c r="D57" s="345">
        <v>240</v>
      </c>
      <c r="E57" s="40"/>
      <c r="F57" s="40"/>
      <c r="G57" s="46"/>
      <c r="H57" s="46"/>
      <c r="I57" s="46"/>
      <c r="J57" s="46"/>
      <c r="K57" s="42">
        <f>J57+I57+H57+G57+F57+E57</f>
        <v>0</v>
      </c>
      <c r="L57" s="42">
        <f>K57*D57</f>
        <v>0</v>
      </c>
      <c r="M57" s="43"/>
      <c r="N57" s="196"/>
      <c r="P57" s="345"/>
      <c r="Q57" s="345"/>
    </row>
    <row r="58" spans="1:17" ht="14.4" customHeight="1" x14ac:dyDescent="0.3">
      <c r="A58" s="77"/>
      <c r="B58" s="39"/>
      <c r="C58" s="40">
        <v>20</v>
      </c>
      <c r="D58" s="345">
        <v>240</v>
      </c>
      <c r="E58" s="40"/>
      <c r="F58" s="40"/>
      <c r="G58" s="46"/>
      <c r="H58" s="46"/>
      <c r="I58" s="46"/>
      <c r="J58" s="46"/>
      <c r="K58" s="42">
        <f>J58+I58+H58+G58+F58+E58</f>
        <v>0</v>
      </c>
      <c r="L58" s="42">
        <f>K58*D58</f>
        <v>0</v>
      </c>
      <c r="M58" s="43"/>
      <c r="N58" s="196"/>
      <c r="P58" s="345"/>
      <c r="Q58" s="345"/>
    </row>
    <row r="59" spans="1:17" ht="14.4" customHeight="1" x14ac:dyDescent="0.3">
      <c r="A59" s="77"/>
      <c r="B59" s="39"/>
      <c r="C59" s="53">
        <v>22</v>
      </c>
      <c r="D59" s="345">
        <v>260</v>
      </c>
      <c r="E59" s="53"/>
      <c r="F59" s="53"/>
      <c r="G59" s="46"/>
      <c r="H59" s="46"/>
      <c r="I59" s="46"/>
      <c r="J59" s="46"/>
      <c r="K59" s="42">
        <f>J59+I59+H59+G59+F59+E59</f>
        <v>0</v>
      </c>
      <c r="L59" s="42">
        <f>K59*D59</f>
        <v>0</v>
      </c>
      <c r="M59" s="49"/>
      <c r="N59" s="196"/>
      <c r="P59" s="345"/>
      <c r="Q59" s="345"/>
    </row>
    <row r="60" spans="1:17" ht="14.4" customHeight="1" x14ac:dyDescent="0.3">
      <c r="A60" s="77"/>
      <c r="B60" s="45"/>
      <c r="C60" s="46"/>
      <c r="D60" s="47"/>
      <c r="E60" s="46"/>
      <c r="F60" s="46"/>
      <c r="G60" s="46"/>
      <c r="H60" s="46"/>
      <c r="I60" s="46"/>
      <c r="J60" s="46"/>
      <c r="K60" s="48"/>
      <c r="L60" s="48"/>
      <c r="M60" s="49"/>
      <c r="N60" s="196"/>
      <c r="P60" s="345"/>
      <c r="Q60" s="345"/>
    </row>
    <row r="61" spans="1:17" ht="14.4" customHeight="1" x14ac:dyDescent="0.3">
      <c r="A61" s="77"/>
      <c r="B61" s="45"/>
      <c r="C61" s="46"/>
      <c r="D61" s="47"/>
      <c r="E61" s="46"/>
      <c r="F61" s="46"/>
      <c r="G61" s="46"/>
      <c r="H61" s="46"/>
      <c r="I61" s="46"/>
      <c r="J61" s="46"/>
      <c r="K61" s="48"/>
      <c r="L61" s="48"/>
      <c r="M61" s="49"/>
      <c r="N61" s="196"/>
      <c r="P61" s="345"/>
      <c r="Q61" s="345"/>
    </row>
    <row r="62" spans="1:17" ht="14.4" customHeight="1" thickBot="1" x14ac:dyDescent="0.35">
      <c r="A62" s="67"/>
      <c r="B62" s="68"/>
      <c r="C62" s="69"/>
      <c r="D62" s="70"/>
      <c r="E62" s="69"/>
      <c r="F62" s="69"/>
      <c r="G62" s="69"/>
      <c r="H62" s="69"/>
      <c r="I62" s="69"/>
      <c r="J62" s="69"/>
      <c r="K62" s="71"/>
      <c r="L62" s="71"/>
      <c r="M62" s="72"/>
      <c r="N62" s="196"/>
      <c r="P62" s="345"/>
      <c r="Q62" s="345"/>
    </row>
    <row r="63" spans="1:17" ht="14.4" customHeight="1" thickBot="1" x14ac:dyDescent="0.35">
      <c r="A63" s="25" t="s">
        <v>635</v>
      </c>
      <c r="B63" s="26" t="s">
        <v>14</v>
      </c>
      <c r="C63" s="27"/>
      <c r="D63" s="28">
        <v>0</v>
      </c>
      <c r="E63" s="152" t="s">
        <v>68</v>
      </c>
      <c r="F63" s="153" t="s">
        <v>71</v>
      </c>
      <c r="G63" s="154" t="s">
        <v>72</v>
      </c>
      <c r="H63" s="155" t="s">
        <v>73</v>
      </c>
      <c r="I63" s="75"/>
      <c r="J63" s="75"/>
      <c r="K63" s="35"/>
      <c r="L63" s="36"/>
      <c r="M63" s="37"/>
      <c r="N63" s="196"/>
      <c r="P63" s="345"/>
      <c r="Q63" s="345"/>
    </row>
    <row r="64" spans="1:17" ht="14.4" customHeight="1" thickTop="1" x14ac:dyDescent="0.3">
      <c r="A64" s="77"/>
      <c r="B64" s="39"/>
      <c r="C64" s="40">
        <v>18</v>
      </c>
      <c r="D64" s="345">
        <v>310</v>
      </c>
      <c r="E64" s="156"/>
      <c r="F64" s="40"/>
      <c r="G64" s="343"/>
      <c r="H64" s="40"/>
      <c r="I64" s="46"/>
      <c r="J64" s="46"/>
      <c r="K64" s="42">
        <f>J64+I64+H64+G64+F64+E64</f>
        <v>0</v>
      </c>
      <c r="L64" s="42">
        <f>K64*D64</f>
        <v>0</v>
      </c>
      <c r="M64" s="43"/>
      <c r="N64" s="196"/>
      <c r="P64" s="345"/>
      <c r="Q64" s="345"/>
    </row>
    <row r="65" spans="1:17" ht="14.4" customHeight="1" x14ac:dyDescent="0.3">
      <c r="A65" s="77"/>
      <c r="B65" s="39"/>
      <c r="C65" s="53">
        <v>20</v>
      </c>
      <c r="D65" s="345">
        <v>310</v>
      </c>
      <c r="E65" s="53"/>
      <c r="F65" s="53"/>
      <c r="G65" s="343"/>
      <c r="H65" s="53"/>
      <c r="I65" s="46"/>
      <c r="J65" s="46"/>
      <c r="K65" s="42">
        <f>J65+I65+H65+G65+F65+E65</f>
        <v>0</v>
      </c>
      <c r="L65" s="42">
        <f>K65*D65</f>
        <v>0</v>
      </c>
      <c r="M65" s="43"/>
      <c r="N65" s="196"/>
      <c r="P65" s="345"/>
      <c r="Q65" s="345"/>
    </row>
    <row r="66" spans="1:17" ht="14.4" customHeight="1" x14ac:dyDescent="0.3">
      <c r="A66" s="77"/>
      <c r="B66" s="39"/>
      <c r="C66" s="53">
        <v>22</v>
      </c>
      <c r="D66" s="345">
        <v>330</v>
      </c>
      <c r="E66" s="53"/>
      <c r="F66" s="53"/>
      <c r="G66" s="343"/>
      <c r="H66" s="53"/>
      <c r="I66" s="46"/>
      <c r="J66" s="46"/>
      <c r="K66" s="42">
        <f>J66+I66+H66+G66+F66+E66</f>
        <v>0</v>
      </c>
      <c r="L66" s="42">
        <f>K66*D66</f>
        <v>0</v>
      </c>
      <c r="M66" s="49"/>
      <c r="N66" s="196"/>
      <c r="P66" s="345"/>
      <c r="Q66" s="345"/>
    </row>
    <row r="67" spans="1:17" ht="14.4" customHeight="1" x14ac:dyDescent="0.3">
      <c r="A67" s="77"/>
      <c r="B67" s="39"/>
      <c r="C67" s="53">
        <v>24</v>
      </c>
      <c r="D67" s="345">
        <v>350</v>
      </c>
      <c r="E67" s="53"/>
      <c r="F67" s="53"/>
      <c r="G67" s="343"/>
      <c r="H67" s="53"/>
      <c r="I67" s="46"/>
      <c r="J67" s="46"/>
      <c r="K67" s="42">
        <f>J67+I67+H67+G67+F67+E67</f>
        <v>0</v>
      </c>
      <c r="L67" s="42">
        <f>K67*D67</f>
        <v>0</v>
      </c>
      <c r="M67" s="49"/>
      <c r="N67" s="196"/>
      <c r="P67" s="345"/>
      <c r="Q67" s="345"/>
    </row>
    <row r="68" spans="1:17" ht="14.4" customHeight="1" thickBot="1" x14ac:dyDescent="0.35">
      <c r="A68" s="77"/>
      <c r="B68" s="45"/>
      <c r="C68" s="53">
        <v>26</v>
      </c>
      <c r="D68" s="345">
        <v>370</v>
      </c>
      <c r="E68" s="53"/>
      <c r="F68" s="53"/>
      <c r="G68" s="53"/>
      <c r="H68" s="53"/>
      <c r="I68" s="46"/>
      <c r="J68" s="46"/>
      <c r="K68" s="42">
        <f>J68+I68+H68+G68+F68+E68</f>
        <v>0</v>
      </c>
      <c r="L68" s="42">
        <f>K68*D68</f>
        <v>0</v>
      </c>
      <c r="M68" s="49"/>
      <c r="N68" s="196"/>
      <c r="P68" s="345"/>
      <c r="Q68" s="345"/>
    </row>
    <row r="69" spans="1:17" ht="21" customHeight="1" x14ac:dyDescent="0.3">
      <c r="A69" s="25" t="s">
        <v>636</v>
      </c>
      <c r="B69" s="26" t="s">
        <v>14</v>
      </c>
      <c r="C69" s="27"/>
      <c r="D69" s="242">
        <v>0</v>
      </c>
      <c r="E69" s="270" t="s">
        <v>67</v>
      </c>
      <c r="F69" s="270" t="s">
        <v>74</v>
      </c>
      <c r="G69" s="75"/>
      <c r="H69" s="75"/>
      <c r="I69" s="75"/>
      <c r="J69" s="75"/>
      <c r="K69" s="35"/>
      <c r="L69" s="36"/>
      <c r="M69" s="37"/>
      <c r="N69" s="196"/>
      <c r="P69" s="345"/>
      <c r="Q69" s="345"/>
    </row>
    <row r="70" spans="1:17" ht="14.4" customHeight="1" x14ac:dyDescent="0.3">
      <c r="A70" s="77"/>
      <c r="B70" s="39"/>
      <c r="C70" s="40">
        <v>20</v>
      </c>
      <c r="D70" s="345">
        <v>310</v>
      </c>
      <c r="E70" s="40"/>
      <c r="F70" s="40"/>
      <c r="G70" s="46"/>
      <c r="H70" s="46"/>
      <c r="I70" s="46"/>
      <c r="J70" s="46"/>
      <c r="K70" s="42">
        <f>J70+I70+H70+G70+F70+E70</f>
        <v>0</v>
      </c>
      <c r="L70" s="42">
        <f>K70*D70</f>
        <v>0</v>
      </c>
      <c r="M70" s="43"/>
      <c r="N70" s="196"/>
      <c r="P70" s="345"/>
      <c r="Q70" s="345"/>
    </row>
    <row r="71" spans="1:17" ht="14.4" customHeight="1" x14ac:dyDescent="0.3">
      <c r="A71" s="77"/>
      <c r="B71" s="39"/>
      <c r="C71" s="40">
        <v>22</v>
      </c>
      <c r="D71" s="345">
        <v>330</v>
      </c>
      <c r="E71" s="40"/>
      <c r="F71" s="40"/>
      <c r="G71" s="46"/>
      <c r="H71" s="46"/>
      <c r="I71" s="46"/>
      <c r="J71" s="46"/>
      <c r="K71" s="42">
        <f>J71+I71+H71+G71+F71+E71</f>
        <v>0</v>
      </c>
      <c r="L71" s="42">
        <f>K71*D71</f>
        <v>0</v>
      </c>
      <c r="M71" s="43"/>
      <c r="N71" s="196"/>
      <c r="P71" s="345"/>
      <c r="Q71" s="345"/>
    </row>
    <row r="72" spans="1:17" ht="14.4" customHeight="1" x14ac:dyDescent="0.3">
      <c r="A72" s="77"/>
      <c r="B72" s="39"/>
      <c r="C72" s="40">
        <v>24</v>
      </c>
      <c r="D72" s="345">
        <v>350</v>
      </c>
      <c r="E72" s="40"/>
      <c r="F72" s="40"/>
      <c r="G72" s="46"/>
      <c r="H72" s="46"/>
      <c r="I72" s="46"/>
      <c r="J72" s="46"/>
      <c r="K72" s="42">
        <f>J72+I72+H72+G72+F72+E72</f>
        <v>0</v>
      </c>
      <c r="L72" s="42">
        <f>K72*D72</f>
        <v>0</v>
      </c>
      <c r="M72" s="49"/>
      <c r="N72" s="196"/>
      <c r="P72" s="345"/>
      <c r="Q72" s="345"/>
    </row>
    <row r="73" spans="1:17" ht="14.4" customHeight="1" thickBot="1" x14ac:dyDescent="0.35">
      <c r="A73" s="77"/>
      <c r="B73" s="39"/>
      <c r="C73" s="53">
        <v>26</v>
      </c>
      <c r="D73" s="345">
        <v>370</v>
      </c>
      <c r="E73" s="53"/>
      <c r="F73" s="53"/>
      <c r="G73" s="46"/>
      <c r="H73" s="46"/>
      <c r="I73" s="46"/>
      <c r="J73" s="46"/>
      <c r="K73" s="42">
        <f>J73+I73+H73+G73+F73+E73</f>
        <v>0</v>
      </c>
      <c r="L73" s="42">
        <f>K73*D73</f>
        <v>0</v>
      </c>
      <c r="M73" s="49"/>
      <c r="N73" s="196"/>
      <c r="P73" s="345"/>
      <c r="Q73" s="345"/>
    </row>
    <row r="74" spans="1:17" ht="14.4" customHeight="1" x14ac:dyDescent="0.3">
      <c r="A74" s="25" t="s">
        <v>221</v>
      </c>
      <c r="B74" s="26" t="s">
        <v>14</v>
      </c>
      <c r="C74" s="27"/>
      <c r="D74" s="28">
        <v>0</v>
      </c>
      <c r="E74" s="144" t="s">
        <v>184</v>
      </c>
      <c r="F74" s="144" t="s">
        <v>121</v>
      </c>
      <c r="G74" s="75"/>
      <c r="H74" s="75"/>
      <c r="I74" s="75"/>
      <c r="J74" s="75"/>
      <c r="K74" s="35"/>
      <c r="L74" s="36"/>
      <c r="M74" s="112"/>
      <c r="N74" s="196"/>
      <c r="P74" s="345"/>
      <c r="Q74" s="345"/>
    </row>
    <row r="75" spans="1:17" ht="14.4" customHeight="1" x14ac:dyDescent="0.3">
      <c r="A75" s="77"/>
      <c r="B75" s="39"/>
      <c r="C75" s="53">
        <v>20</v>
      </c>
      <c r="D75" s="345">
        <v>235</v>
      </c>
      <c r="E75" s="158"/>
      <c r="F75" s="158"/>
      <c r="G75" s="46"/>
      <c r="H75" s="46"/>
      <c r="I75" s="46"/>
      <c r="J75" s="46"/>
      <c r="K75" s="42">
        <f>J75+I75+H75+G75+F75+E75</f>
        <v>0</v>
      </c>
      <c r="L75" s="42">
        <f>K75*D75</f>
        <v>0</v>
      </c>
      <c r="M75" s="49"/>
      <c r="N75" s="196"/>
      <c r="P75" s="345"/>
      <c r="Q75" s="345"/>
    </row>
    <row r="76" spans="1:17" ht="14.4" customHeight="1" x14ac:dyDescent="0.3">
      <c r="A76" s="77"/>
      <c r="B76" s="39"/>
      <c r="C76" s="53">
        <v>22</v>
      </c>
      <c r="D76" s="345">
        <v>250</v>
      </c>
      <c r="E76" s="53"/>
      <c r="F76" s="53"/>
      <c r="G76" s="46"/>
      <c r="H76" s="46"/>
      <c r="I76" s="46"/>
      <c r="J76" s="46"/>
      <c r="K76" s="42">
        <f>J76+I76+H76+G76+F76+E76</f>
        <v>0</v>
      </c>
      <c r="L76" s="42">
        <f>K76*D76</f>
        <v>0</v>
      </c>
      <c r="M76" s="49"/>
      <c r="N76" s="196"/>
      <c r="P76" s="345"/>
      <c r="Q76" s="345"/>
    </row>
    <row r="77" spans="1:17" ht="14.4" customHeight="1" x14ac:dyDescent="0.3">
      <c r="A77" s="77"/>
      <c r="B77" s="39"/>
      <c r="C77" s="53">
        <v>24</v>
      </c>
      <c r="D77" s="345">
        <v>265</v>
      </c>
      <c r="E77" s="53"/>
      <c r="F77" s="53"/>
      <c r="G77" s="46"/>
      <c r="H77" s="46"/>
      <c r="I77" s="46"/>
      <c r="J77" s="46"/>
      <c r="K77" s="42">
        <f>J77+I77+H77+G77+F77+E77</f>
        <v>0</v>
      </c>
      <c r="L77" s="42">
        <f>K77*D77</f>
        <v>0</v>
      </c>
      <c r="M77" s="49"/>
      <c r="N77" s="196"/>
      <c r="P77" s="345"/>
      <c r="Q77" s="345"/>
    </row>
    <row r="78" spans="1:17" ht="14.4" customHeight="1" thickBot="1" x14ac:dyDescent="0.35">
      <c r="A78" s="77"/>
      <c r="B78" s="39"/>
      <c r="C78" s="53">
        <v>26</v>
      </c>
      <c r="D78" s="345">
        <v>280</v>
      </c>
      <c r="E78" s="53"/>
      <c r="F78" s="53"/>
      <c r="G78" s="46"/>
      <c r="H78" s="46"/>
      <c r="I78" s="46"/>
      <c r="J78" s="46"/>
      <c r="K78" s="42">
        <f>J78+I78+H78+G78+F78+E78</f>
        <v>0</v>
      </c>
      <c r="L78" s="42">
        <f>K78*D78</f>
        <v>0</v>
      </c>
      <c r="M78" s="49"/>
      <c r="N78" s="196"/>
      <c r="P78" s="345"/>
      <c r="Q78" s="345"/>
    </row>
    <row r="79" spans="1:17" ht="14.4" customHeight="1" x14ac:dyDescent="0.3">
      <c r="A79" s="25" t="s">
        <v>271</v>
      </c>
      <c r="B79" s="26" t="s">
        <v>14</v>
      </c>
      <c r="C79" s="27"/>
      <c r="D79" s="28">
        <v>0</v>
      </c>
      <c r="E79" s="144" t="s">
        <v>121</v>
      </c>
      <c r="F79" s="75"/>
      <c r="G79" s="75"/>
      <c r="H79" s="75"/>
      <c r="I79" s="75"/>
      <c r="J79" s="75"/>
      <c r="K79" s="35"/>
      <c r="L79" s="36"/>
      <c r="M79" s="112"/>
      <c r="N79" s="196"/>
      <c r="P79" s="345"/>
      <c r="Q79" s="345"/>
    </row>
    <row r="80" spans="1:17" ht="14.4" customHeight="1" x14ac:dyDescent="0.3">
      <c r="A80" s="77"/>
      <c r="B80" s="39"/>
      <c r="C80" s="53">
        <v>20</v>
      </c>
      <c r="D80" s="345">
        <v>225</v>
      </c>
      <c r="E80" s="158"/>
      <c r="F80" s="46"/>
      <c r="G80" s="46"/>
      <c r="H80" s="46"/>
      <c r="I80" s="46"/>
      <c r="J80" s="46"/>
      <c r="K80" s="42">
        <f>J80+I80+H80+G80+F80+E80</f>
        <v>0</v>
      </c>
      <c r="L80" s="42">
        <f>K80*D80</f>
        <v>0</v>
      </c>
      <c r="M80" s="49"/>
      <c r="N80" s="196"/>
      <c r="P80" s="345"/>
      <c r="Q80" s="345"/>
    </row>
    <row r="81" spans="1:17" ht="14.4" customHeight="1" x14ac:dyDescent="0.3">
      <c r="A81" s="77"/>
      <c r="B81" s="39"/>
      <c r="C81" s="53">
        <v>22</v>
      </c>
      <c r="D81" s="345">
        <v>240</v>
      </c>
      <c r="E81" s="53"/>
      <c r="F81" s="46"/>
      <c r="G81" s="46"/>
      <c r="H81" s="46"/>
      <c r="I81" s="46"/>
      <c r="J81" s="46"/>
      <c r="K81" s="42">
        <f>J81+I81+H81+G81+F81+E81</f>
        <v>0</v>
      </c>
      <c r="L81" s="42">
        <f>K81*D81</f>
        <v>0</v>
      </c>
      <c r="M81" s="49"/>
      <c r="N81" s="196"/>
      <c r="P81" s="345"/>
      <c r="Q81" s="345"/>
    </row>
    <row r="82" spans="1:17" ht="14.4" customHeight="1" x14ac:dyDescent="0.3">
      <c r="A82" s="77"/>
      <c r="B82" s="39"/>
      <c r="C82" s="53">
        <v>24</v>
      </c>
      <c r="D82" s="345">
        <v>255</v>
      </c>
      <c r="E82" s="53"/>
      <c r="F82" s="46"/>
      <c r="G82" s="46"/>
      <c r="H82" s="46"/>
      <c r="I82" s="46"/>
      <c r="J82" s="46"/>
      <c r="K82" s="42">
        <f>J82+I82+H82+G82+F82+E82</f>
        <v>0</v>
      </c>
      <c r="L82" s="42">
        <f>K82*D82</f>
        <v>0</v>
      </c>
      <c r="M82" s="49"/>
      <c r="N82" s="196"/>
      <c r="P82" s="345"/>
      <c r="Q82" s="345"/>
    </row>
    <row r="83" spans="1:17" ht="14.4" customHeight="1" thickBot="1" x14ac:dyDescent="0.35">
      <c r="A83" s="77"/>
      <c r="B83" s="39"/>
      <c r="C83" s="53">
        <v>26</v>
      </c>
      <c r="D83" s="345">
        <v>270</v>
      </c>
      <c r="E83" s="53"/>
      <c r="F83" s="46"/>
      <c r="G83" s="46"/>
      <c r="H83" s="46"/>
      <c r="I83" s="46"/>
      <c r="J83" s="46"/>
      <c r="K83" s="42">
        <f>J83+I83+H83+G83+F83+E83</f>
        <v>0</v>
      </c>
      <c r="L83" s="42">
        <f>K83*D83</f>
        <v>0</v>
      </c>
      <c r="M83" s="49"/>
      <c r="N83" s="196"/>
      <c r="P83" s="345"/>
      <c r="Q83" s="345"/>
    </row>
    <row r="84" spans="1:17" ht="13.8" customHeight="1" x14ac:dyDescent="0.3">
      <c r="A84" s="25" t="s">
        <v>572</v>
      </c>
      <c r="B84" s="26" t="s">
        <v>14</v>
      </c>
      <c r="C84" s="27"/>
      <c r="D84" s="28">
        <v>0</v>
      </c>
      <c r="E84" s="29" t="s">
        <v>40</v>
      </c>
      <c r="F84" s="29" t="s">
        <v>41</v>
      </c>
      <c r="G84" s="75"/>
      <c r="H84" s="75"/>
      <c r="I84" s="75"/>
      <c r="J84" s="75"/>
      <c r="K84" s="35"/>
      <c r="L84" s="36"/>
      <c r="M84" s="37"/>
      <c r="N84" s="196"/>
      <c r="P84" s="345"/>
      <c r="Q84" s="345"/>
    </row>
    <row r="85" spans="1:17" ht="13.8" customHeight="1" x14ac:dyDescent="0.3">
      <c r="A85" s="38"/>
      <c r="B85" s="39"/>
      <c r="C85" s="53">
        <v>20</v>
      </c>
      <c r="D85" s="345">
        <v>135</v>
      </c>
      <c r="E85" s="53"/>
      <c r="F85" s="53"/>
      <c r="G85" s="46"/>
      <c r="H85" s="46"/>
      <c r="I85" s="46"/>
      <c r="J85" s="46"/>
      <c r="K85" s="42">
        <f>J85+I85+H85+G85+F85+E85</f>
        <v>0</v>
      </c>
      <c r="L85" s="42">
        <f>K85*D85</f>
        <v>0</v>
      </c>
      <c r="M85" s="43"/>
      <c r="N85" s="196"/>
      <c r="P85" s="345"/>
      <c r="Q85" s="345"/>
    </row>
    <row r="86" spans="1:17" ht="13.8" customHeight="1" x14ac:dyDescent="0.3">
      <c r="A86" s="38"/>
      <c r="B86" s="39"/>
      <c r="C86" s="53">
        <v>22</v>
      </c>
      <c r="D86" s="345">
        <v>135</v>
      </c>
      <c r="E86" s="53"/>
      <c r="F86" s="53"/>
      <c r="G86" s="46"/>
      <c r="H86" s="46"/>
      <c r="I86" s="46"/>
      <c r="J86" s="46"/>
      <c r="K86" s="42">
        <f>J86+I86+H86+G86+F86+E86</f>
        <v>0</v>
      </c>
      <c r="L86" s="42">
        <f>K86*D86</f>
        <v>0</v>
      </c>
      <c r="M86" s="43"/>
      <c r="N86" s="196"/>
      <c r="P86" s="345"/>
      <c r="Q86" s="345"/>
    </row>
    <row r="87" spans="1:17" ht="13.8" customHeight="1" x14ac:dyDescent="0.3">
      <c r="A87" s="38"/>
      <c r="B87" s="39"/>
      <c r="C87" s="53">
        <v>24</v>
      </c>
      <c r="D87" s="345">
        <v>135</v>
      </c>
      <c r="E87" s="53"/>
      <c r="F87" s="53"/>
      <c r="G87" s="46"/>
      <c r="H87" s="46"/>
      <c r="I87" s="46"/>
      <c r="J87" s="46"/>
      <c r="K87" s="42">
        <f>J87+I87+H87+G87+F87+E87</f>
        <v>0</v>
      </c>
      <c r="L87" s="42">
        <f>K87*D87</f>
        <v>0</v>
      </c>
      <c r="M87" s="43"/>
      <c r="N87" s="196"/>
      <c r="P87" s="345"/>
      <c r="Q87" s="345"/>
    </row>
    <row r="88" spans="1:17" ht="13.8" customHeight="1" x14ac:dyDescent="0.3">
      <c r="A88" s="38"/>
      <c r="B88" s="39"/>
      <c r="C88" s="53">
        <v>26</v>
      </c>
      <c r="D88" s="345">
        <v>150</v>
      </c>
      <c r="E88" s="53"/>
      <c r="F88" s="53"/>
      <c r="G88" s="46"/>
      <c r="H88" s="46"/>
      <c r="I88" s="46"/>
      <c r="J88" s="46"/>
      <c r="K88" s="42">
        <f>J88+I88+H88+G88+F88+E88</f>
        <v>0</v>
      </c>
      <c r="L88" s="42">
        <f>K88*D88</f>
        <v>0</v>
      </c>
      <c r="M88" s="43"/>
      <c r="N88" s="196"/>
      <c r="P88" s="345"/>
      <c r="Q88" s="345"/>
    </row>
    <row r="89" spans="1:17" ht="13.8" customHeight="1" thickBot="1" x14ac:dyDescent="0.35">
      <c r="A89" s="38"/>
      <c r="B89" s="39"/>
      <c r="C89" s="53">
        <v>28</v>
      </c>
      <c r="D89" s="345">
        <v>150</v>
      </c>
      <c r="E89" s="53"/>
      <c r="F89" s="53"/>
      <c r="G89" s="46"/>
      <c r="H89" s="46"/>
      <c r="I89" s="46"/>
      <c r="J89" s="46"/>
      <c r="K89" s="42">
        <f>J89+I89+H89+G89+F89+E89</f>
        <v>0</v>
      </c>
      <c r="L89" s="42">
        <f>K89*D89</f>
        <v>0</v>
      </c>
      <c r="M89" s="43"/>
      <c r="N89" s="196"/>
      <c r="P89" s="345"/>
      <c r="Q89" s="345"/>
    </row>
    <row r="90" spans="1:17" ht="14.4" customHeight="1" thickBot="1" x14ac:dyDescent="0.35">
      <c r="A90" s="25" t="s">
        <v>570</v>
      </c>
      <c r="B90" s="26" t="s">
        <v>14</v>
      </c>
      <c r="C90" s="27"/>
      <c r="D90" s="28">
        <v>0</v>
      </c>
      <c r="E90" s="357" t="s">
        <v>219</v>
      </c>
      <c r="F90" s="398" t="s">
        <v>218</v>
      </c>
      <c r="G90" s="75"/>
      <c r="H90" s="75"/>
      <c r="I90" s="75"/>
      <c r="J90" s="75"/>
      <c r="K90" s="35"/>
      <c r="L90" s="36"/>
      <c r="M90" s="37"/>
      <c r="N90" s="196"/>
      <c r="P90" s="345"/>
      <c r="Q90" s="345"/>
    </row>
    <row r="91" spans="1:17" ht="14.4" customHeight="1" thickTop="1" x14ac:dyDescent="0.3">
      <c r="A91" s="38"/>
      <c r="B91" s="39"/>
      <c r="C91" s="40">
        <v>20</v>
      </c>
      <c r="D91" s="345">
        <v>145</v>
      </c>
      <c r="E91" s="53"/>
      <c r="F91" s="397"/>
      <c r="G91" s="46"/>
      <c r="H91" s="46"/>
      <c r="I91" s="46"/>
      <c r="J91" s="46"/>
      <c r="K91" s="42">
        <f>J91+I91+H91+G91+F91+E91</f>
        <v>0</v>
      </c>
      <c r="L91" s="42">
        <f>K91*D91</f>
        <v>0</v>
      </c>
      <c r="M91" s="43"/>
      <c r="N91" s="196"/>
      <c r="P91" s="345"/>
      <c r="Q91" s="345"/>
    </row>
    <row r="92" spans="1:17" ht="14.4" customHeight="1" x14ac:dyDescent="0.3">
      <c r="A92" s="38"/>
      <c r="B92" s="39"/>
      <c r="C92" s="40">
        <v>22</v>
      </c>
      <c r="D92" s="345">
        <v>145</v>
      </c>
      <c r="E92" s="53"/>
      <c r="F92" s="53"/>
      <c r="G92" s="46"/>
      <c r="H92" s="46"/>
      <c r="I92" s="46"/>
      <c r="J92" s="46"/>
      <c r="K92" s="42">
        <f>J92+I92+H92+G92+F92+E92</f>
        <v>0</v>
      </c>
      <c r="L92" s="42">
        <f>K92*D92</f>
        <v>0</v>
      </c>
      <c r="M92" s="43"/>
      <c r="N92" s="196"/>
      <c r="P92" s="345"/>
      <c r="Q92" s="345"/>
    </row>
    <row r="93" spans="1:17" ht="14.4" customHeight="1" x14ac:dyDescent="0.3">
      <c r="A93" s="38"/>
      <c r="B93" s="39"/>
      <c r="C93" s="40">
        <v>24</v>
      </c>
      <c r="D93" s="345">
        <v>145</v>
      </c>
      <c r="E93" s="53"/>
      <c r="F93" s="53"/>
      <c r="G93" s="46"/>
      <c r="H93" s="46"/>
      <c r="I93" s="46"/>
      <c r="J93" s="46"/>
      <c r="K93" s="42">
        <f>J93+I93+H93+G93+F93+E93</f>
        <v>0</v>
      </c>
      <c r="L93" s="42">
        <f>K93*D93</f>
        <v>0</v>
      </c>
      <c r="M93" s="43"/>
      <c r="N93" s="196"/>
      <c r="P93" s="345"/>
      <c r="Q93" s="345"/>
    </row>
    <row r="94" spans="1:17" ht="14.25" customHeight="1" x14ac:dyDescent="0.3">
      <c r="A94" s="38"/>
      <c r="B94" s="39"/>
      <c r="C94" s="40">
        <v>26</v>
      </c>
      <c r="D94" s="345">
        <v>160</v>
      </c>
      <c r="E94" s="53"/>
      <c r="F94" s="53"/>
      <c r="G94" s="46"/>
      <c r="H94" s="46"/>
      <c r="I94" s="46"/>
      <c r="J94" s="46"/>
      <c r="K94" s="42">
        <f>J94+I94+H94+G94+F94+E94</f>
        <v>0</v>
      </c>
      <c r="L94" s="42">
        <f>K94*D94</f>
        <v>0</v>
      </c>
      <c r="M94" s="43"/>
      <c r="N94" s="196"/>
      <c r="P94" s="345"/>
      <c r="Q94" s="345"/>
    </row>
    <row r="95" spans="1:17" ht="14.4" customHeight="1" thickBot="1" x14ac:dyDescent="0.35">
      <c r="A95" s="38"/>
      <c r="B95" s="39"/>
      <c r="C95" s="40">
        <v>28</v>
      </c>
      <c r="D95" s="345">
        <v>160</v>
      </c>
      <c r="E95" s="53"/>
      <c r="F95" s="53"/>
      <c r="G95" s="46"/>
      <c r="H95" s="46"/>
      <c r="I95" s="46"/>
      <c r="J95" s="46"/>
      <c r="K95" s="42">
        <f>J95+I95+H95+G95+F95+E95</f>
        <v>0</v>
      </c>
      <c r="L95" s="42">
        <f>K95*D95</f>
        <v>0</v>
      </c>
      <c r="M95" s="43"/>
      <c r="N95" s="196"/>
      <c r="P95" s="345"/>
      <c r="Q95" s="345"/>
    </row>
    <row r="96" spans="1:17" ht="14.4" customHeight="1" x14ac:dyDescent="0.3">
      <c r="A96" s="25" t="s">
        <v>637</v>
      </c>
      <c r="B96" s="26" t="s">
        <v>14</v>
      </c>
      <c r="C96" s="27"/>
      <c r="D96" s="28">
        <v>0</v>
      </c>
      <c r="E96" s="29" t="s">
        <v>40</v>
      </c>
      <c r="F96" s="29" t="s">
        <v>41</v>
      </c>
      <c r="G96" s="75"/>
      <c r="H96" s="75"/>
      <c r="I96" s="75"/>
      <c r="J96" s="75"/>
      <c r="K96" s="35"/>
      <c r="L96" s="36"/>
      <c r="M96" s="37"/>
      <c r="N96" s="196"/>
      <c r="P96" s="345"/>
      <c r="Q96" s="345"/>
    </row>
    <row r="97" spans="1:17" ht="14.4" customHeight="1" x14ac:dyDescent="0.3">
      <c r="A97" s="38"/>
      <c r="B97" s="39"/>
      <c r="C97" s="40">
        <v>20</v>
      </c>
      <c r="D97" s="345">
        <v>130</v>
      </c>
      <c r="E97" s="40"/>
      <c r="F97" s="40"/>
      <c r="G97" s="46"/>
      <c r="H97" s="46"/>
      <c r="I97" s="46"/>
      <c r="J97" s="46"/>
      <c r="K97" s="42">
        <f>J97+I97+H97+G97+F97+E97</f>
        <v>0</v>
      </c>
      <c r="L97" s="42">
        <f>K97*D97</f>
        <v>0</v>
      </c>
      <c r="M97" s="43"/>
      <c r="N97" s="196"/>
      <c r="P97" s="345"/>
      <c r="Q97" s="345"/>
    </row>
    <row r="98" spans="1:17" ht="14.4" customHeight="1" x14ac:dyDescent="0.3">
      <c r="A98" s="38"/>
      <c r="B98" s="39"/>
      <c r="C98" s="40">
        <v>22</v>
      </c>
      <c r="D98" s="345">
        <v>130</v>
      </c>
      <c r="E98" s="40"/>
      <c r="F98" s="40"/>
      <c r="G98" s="46"/>
      <c r="H98" s="46"/>
      <c r="I98" s="46"/>
      <c r="J98" s="46"/>
      <c r="K98" s="42">
        <f>J98+I98+H98+G98+F98+E98</f>
        <v>0</v>
      </c>
      <c r="L98" s="42">
        <f>K98*D98</f>
        <v>0</v>
      </c>
      <c r="M98" s="43"/>
      <c r="N98" s="196"/>
      <c r="P98" s="345"/>
      <c r="Q98" s="345"/>
    </row>
    <row r="99" spans="1:17" ht="14.4" customHeight="1" x14ac:dyDescent="0.3">
      <c r="A99" s="38"/>
      <c r="B99" s="39"/>
      <c r="C99" s="40">
        <v>24</v>
      </c>
      <c r="D99" s="345">
        <v>130</v>
      </c>
      <c r="E99" s="40"/>
      <c r="F99" s="40"/>
      <c r="G99" s="46"/>
      <c r="H99" s="46"/>
      <c r="I99" s="46"/>
      <c r="J99" s="46"/>
      <c r="K99" s="42">
        <f>J99+I99+H99+G99+F99+E99</f>
        <v>0</v>
      </c>
      <c r="L99" s="42">
        <f>K99*D99</f>
        <v>0</v>
      </c>
      <c r="M99" s="43"/>
      <c r="N99" s="196"/>
      <c r="P99" s="345"/>
      <c r="Q99" s="345"/>
    </row>
    <row r="100" spans="1:17" ht="14.4" customHeight="1" x14ac:dyDescent="0.3">
      <c r="A100" s="38"/>
      <c r="B100" s="39"/>
      <c r="C100" s="40">
        <v>26</v>
      </c>
      <c r="D100" s="345">
        <v>145</v>
      </c>
      <c r="E100" s="40"/>
      <c r="F100" s="40"/>
      <c r="G100" s="46"/>
      <c r="H100" s="46"/>
      <c r="I100" s="46"/>
      <c r="J100" s="46"/>
      <c r="K100" s="42">
        <f>J100+I100+H100+G100+F100+E100</f>
        <v>0</v>
      </c>
      <c r="L100" s="42">
        <f>K100*D100</f>
        <v>0</v>
      </c>
      <c r="M100" s="43"/>
      <c r="N100" s="196"/>
      <c r="P100" s="345"/>
      <c r="Q100" s="345"/>
    </row>
    <row r="101" spans="1:17" ht="14.4" customHeight="1" thickBot="1" x14ac:dyDescent="0.35">
      <c r="A101" s="38"/>
      <c r="B101" s="39"/>
      <c r="C101" s="40">
        <v>28</v>
      </c>
      <c r="D101" s="345">
        <v>145</v>
      </c>
      <c r="E101" s="40"/>
      <c r="F101" s="40"/>
      <c r="G101" s="46"/>
      <c r="H101" s="46"/>
      <c r="I101" s="46"/>
      <c r="J101" s="46"/>
      <c r="K101" s="42">
        <f>J101+I101+H101+G101+F101+E101</f>
        <v>0</v>
      </c>
      <c r="L101" s="42">
        <f>K101*D101</f>
        <v>0</v>
      </c>
      <c r="M101" s="43"/>
      <c r="N101" s="196"/>
      <c r="P101" s="345"/>
      <c r="Q101" s="345"/>
    </row>
    <row r="102" spans="1:17" ht="14.4" customHeight="1" x14ac:dyDescent="0.3">
      <c r="A102" s="25" t="s">
        <v>638</v>
      </c>
      <c r="B102" s="26" t="s">
        <v>14</v>
      </c>
      <c r="C102" s="27"/>
      <c r="D102" s="28">
        <v>0</v>
      </c>
      <c r="E102" s="29" t="s">
        <v>40</v>
      </c>
      <c r="F102" s="29" t="s">
        <v>41</v>
      </c>
      <c r="G102" s="75"/>
      <c r="H102" s="75"/>
      <c r="I102" s="75"/>
      <c r="J102" s="75"/>
      <c r="K102" s="35"/>
      <c r="L102" s="36"/>
      <c r="M102" s="37"/>
      <c r="N102" s="196"/>
      <c r="P102" s="345"/>
      <c r="Q102" s="345"/>
    </row>
    <row r="103" spans="1:17" ht="14.4" customHeight="1" x14ac:dyDescent="0.3">
      <c r="A103" s="38"/>
      <c r="B103" s="39"/>
      <c r="C103" s="53">
        <v>20</v>
      </c>
      <c r="D103" s="345">
        <v>130</v>
      </c>
      <c r="E103" s="53"/>
      <c r="F103" s="53"/>
      <c r="G103" s="46"/>
      <c r="H103" s="46"/>
      <c r="I103" s="46"/>
      <c r="J103" s="46"/>
      <c r="K103" s="42">
        <f>J103+I103+H103+G103+F103+E103</f>
        <v>0</v>
      </c>
      <c r="L103" s="42">
        <f>K103*D103</f>
        <v>0</v>
      </c>
      <c r="M103" s="43"/>
      <c r="N103" s="196"/>
      <c r="P103" s="345"/>
      <c r="Q103" s="345"/>
    </row>
    <row r="104" spans="1:17" ht="14.4" customHeight="1" x14ac:dyDescent="0.3">
      <c r="A104" s="38"/>
      <c r="B104" s="39"/>
      <c r="C104" s="53">
        <v>22</v>
      </c>
      <c r="D104" s="345">
        <v>130</v>
      </c>
      <c r="E104" s="53"/>
      <c r="F104" s="53"/>
      <c r="G104" s="46"/>
      <c r="H104" s="46"/>
      <c r="I104" s="46"/>
      <c r="J104" s="46"/>
      <c r="K104" s="42">
        <f>J104+I104+H104+G104+F104+E104</f>
        <v>0</v>
      </c>
      <c r="L104" s="42">
        <f>K104*D104</f>
        <v>0</v>
      </c>
      <c r="M104" s="43"/>
      <c r="N104" s="196"/>
      <c r="P104" s="345"/>
      <c r="Q104" s="345"/>
    </row>
    <row r="105" spans="1:17" ht="14.4" customHeight="1" x14ac:dyDescent="0.3">
      <c r="A105" s="38"/>
      <c r="B105" s="39"/>
      <c r="C105" s="53">
        <v>24</v>
      </c>
      <c r="D105" s="345">
        <v>130</v>
      </c>
      <c r="E105" s="53"/>
      <c r="F105" s="53"/>
      <c r="G105" s="46"/>
      <c r="H105" s="46"/>
      <c r="I105" s="46"/>
      <c r="J105" s="46"/>
      <c r="K105" s="42">
        <f>J105+I105+H105+G105+F105+E105</f>
        <v>0</v>
      </c>
      <c r="L105" s="42">
        <f>K105*D105</f>
        <v>0</v>
      </c>
      <c r="M105" s="43"/>
      <c r="N105" s="196"/>
      <c r="P105" s="345"/>
      <c r="Q105" s="345"/>
    </row>
    <row r="106" spans="1:17" ht="14.4" customHeight="1" x14ac:dyDescent="0.3">
      <c r="A106" s="38"/>
      <c r="B106" s="39"/>
      <c r="C106" s="53">
        <v>26</v>
      </c>
      <c r="D106" s="345">
        <v>145</v>
      </c>
      <c r="E106" s="53"/>
      <c r="F106" s="53"/>
      <c r="G106" s="46"/>
      <c r="H106" s="46"/>
      <c r="I106" s="46"/>
      <c r="J106" s="46"/>
      <c r="K106" s="42">
        <f>J106+I106+H106+G106+F106+E106</f>
        <v>0</v>
      </c>
      <c r="L106" s="42">
        <f>K106*D106</f>
        <v>0</v>
      </c>
      <c r="M106" s="43"/>
      <c r="N106" s="196"/>
      <c r="P106" s="345"/>
      <c r="Q106" s="345"/>
    </row>
    <row r="107" spans="1:17" ht="14.4" customHeight="1" thickBot="1" x14ac:dyDescent="0.35">
      <c r="A107" s="38"/>
      <c r="B107" s="39"/>
      <c r="C107" s="53">
        <v>28</v>
      </c>
      <c r="D107" s="345">
        <v>145</v>
      </c>
      <c r="E107" s="53"/>
      <c r="F107" s="53"/>
      <c r="G107" s="46"/>
      <c r="H107" s="46"/>
      <c r="I107" s="46"/>
      <c r="J107" s="46"/>
      <c r="K107" s="42">
        <f>J107+I107+H107+G107+F107+E107</f>
        <v>0</v>
      </c>
      <c r="L107" s="42">
        <f>K107*D107</f>
        <v>0</v>
      </c>
      <c r="M107" s="43"/>
      <c r="N107" s="196"/>
      <c r="P107" s="345"/>
      <c r="Q107" s="345"/>
    </row>
    <row r="108" spans="1:17" ht="14.4" customHeight="1" x14ac:dyDescent="0.3">
      <c r="A108" s="25" t="s">
        <v>638</v>
      </c>
      <c r="B108" s="26" t="s">
        <v>14</v>
      </c>
      <c r="C108" s="27"/>
      <c r="D108" s="28">
        <v>0</v>
      </c>
      <c r="E108" s="29" t="s">
        <v>40</v>
      </c>
      <c r="F108" s="29" t="s">
        <v>41</v>
      </c>
      <c r="G108" s="52" t="s">
        <v>49</v>
      </c>
      <c r="H108" s="75"/>
      <c r="I108" s="75"/>
      <c r="J108" s="75"/>
      <c r="K108" s="35"/>
      <c r="L108" s="36"/>
      <c r="M108" s="37"/>
      <c r="N108" s="196"/>
      <c r="P108" s="345"/>
      <c r="Q108" s="345"/>
    </row>
    <row r="109" spans="1:17" ht="14.4" customHeight="1" x14ac:dyDescent="0.3">
      <c r="A109" s="38"/>
      <c r="B109" s="39"/>
      <c r="C109" s="53">
        <v>20</v>
      </c>
      <c r="D109" s="345">
        <v>130</v>
      </c>
      <c r="E109" s="53"/>
      <c r="F109" s="53"/>
      <c r="G109" s="53"/>
      <c r="H109" s="46"/>
      <c r="I109" s="46"/>
      <c r="J109" s="46"/>
      <c r="K109" s="42">
        <f>J109+I109+H109+G109+F109+E109</f>
        <v>0</v>
      </c>
      <c r="L109" s="42">
        <f>K109*D109</f>
        <v>0</v>
      </c>
      <c r="M109" s="43"/>
      <c r="N109" s="196"/>
      <c r="P109" s="345"/>
      <c r="Q109" s="345"/>
    </row>
    <row r="110" spans="1:17" ht="14.4" customHeight="1" x14ac:dyDescent="0.3">
      <c r="A110" s="38"/>
      <c r="B110" s="39"/>
      <c r="C110" s="53">
        <v>22</v>
      </c>
      <c r="D110" s="345">
        <v>130</v>
      </c>
      <c r="E110" s="53"/>
      <c r="F110" s="53"/>
      <c r="G110" s="53"/>
      <c r="H110" s="46"/>
      <c r="I110" s="46"/>
      <c r="J110" s="46"/>
      <c r="K110" s="42">
        <f>J110+I110+H110+G110+F110+E110</f>
        <v>0</v>
      </c>
      <c r="L110" s="42">
        <f>K110*D110</f>
        <v>0</v>
      </c>
      <c r="M110" s="43"/>
      <c r="N110" s="196"/>
      <c r="P110" s="345"/>
      <c r="Q110" s="345"/>
    </row>
    <row r="111" spans="1:17" ht="14.4" customHeight="1" x14ac:dyDescent="0.3">
      <c r="A111" s="38"/>
      <c r="B111" s="39"/>
      <c r="C111" s="53">
        <v>24</v>
      </c>
      <c r="D111" s="345">
        <v>130</v>
      </c>
      <c r="E111" s="53"/>
      <c r="F111" s="53"/>
      <c r="G111" s="53"/>
      <c r="H111" s="46"/>
      <c r="I111" s="46"/>
      <c r="J111" s="46"/>
      <c r="K111" s="42">
        <f>J111+I111+H111+G111+F111+E111</f>
        <v>0</v>
      </c>
      <c r="L111" s="42">
        <f>K111*D111</f>
        <v>0</v>
      </c>
      <c r="M111" s="43"/>
      <c r="N111" s="196"/>
      <c r="P111" s="345"/>
      <c r="Q111" s="345"/>
    </row>
    <row r="112" spans="1:17" ht="14.4" customHeight="1" x14ac:dyDescent="0.3">
      <c r="A112" s="38"/>
      <c r="B112" s="39"/>
      <c r="C112" s="53">
        <v>26</v>
      </c>
      <c r="D112" s="345">
        <v>145</v>
      </c>
      <c r="E112" s="53"/>
      <c r="F112" s="53"/>
      <c r="G112" s="53"/>
      <c r="H112" s="46"/>
      <c r="I112" s="46"/>
      <c r="J112" s="46"/>
      <c r="K112" s="42">
        <f>J112+I112+H112+G112+F112+E112</f>
        <v>0</v>
      </c>
      <c r="L112" s="42">
        <f>K112*D112</f>
        <v>0</v>
      </c>
      <c r="M112" s="43"/>
      <c r="N112" s="196"/>
      <c r="P112" s="345"/>
      <c r="Q112" s="345"/>
    </row>
    <row r="113" spans="1:17" ht="13.8" customHeight="1" thickBot="1" x14ac:dyDescent="0.35">
      <c r="A113" s="38"/>
      <c r="B113" s="39"/>
      <c r="C113" s="53">
        <v>28</v>
      </c>
      <c r="D113" s="345">
        <v>145</v>
      </c>
      <c r="E113" s="53"/>
      <c r="F113" s="53"/>
      <c r="G113" s="53"/>
      <c r="H113" s="46"/>
      <c r="I113" s="46"/>
      <c r="J113" s="46"/>
      <c r="K113" s="42">
        <f>J113+I113+H113+G113+F113+E113</f>
        <v>0</v>
      </c>
      <c r="L113" s="42">
        <f>K113*D113</f>
        <v>0</v>
      </c>
      <c r="M113" s="43"/>
      <c r="N113" s="196"/>
      <c r="P113" s="345"/>
      <c r="Q113" s="345"/>
    </row>
    <row r="114" spans="1:17" ht="14.4" customHeight="1" x14ac:dyDescent="0.3">
      <c r="A114" s="25" t="s">
        <v>639</v>
      </c>
      <c r="B114" s="26" t="s">
        <v>14</v>
      </c>
      <c r="C114" s="27"/>
      <c r="D114" s="93">
        <v>0</v>
      </c>
      <c r="E114" s="92" t="s">
        <v>29</v>
      </c>
      <c r="F114" s="73" t="s">
        <v>30</v>
      </c>
      <c r="G114" s="59"/>
      <c r="H114" s="50"/>
      <c r="I114" s="75"/>
      <c r="J114" s="75"/>
      <c r="K114" s="35"/>
      <c r="L114" s="36"/>
      <c r="M114" s="37"/>
      <c r="N114" s="196"/>
      <c r="P114" s="345"/>
      <c r="Q114" s="345"/>
    </row>
    <row r="115" spans="1:17" ht="14.4" customHeight="1" x14ac:dyDescent="0.3">
      <c r="A115" s="77"/>
      <c r="B115" s="39"/>
      <c r="C115" s="40">
        <v>18</v>
      </c>
      <c r="D115" s="345">
        <v>155</v>
      </c>
      <c r="E115" s="40"/>
      <c r="F115" s="40"/>
      <c r="G115" s="46"/>
      <c r="H115" s="46"/>
      <c r="I115" s="46"/>
      <c r="J115" s="46"/>
      <c r="K115" s="42">
        <f>J115+I115+H115+G115+F115+E115</f>
        <v>0</v>
      </c>
      <c r="L115" s="42">
        <f>K115*D115</f>
        <v>0</v>
      </c>
      <c r="M115" s="43"/>
      <c r="N115" s="196"/>
      <c r="P115" s="345"/>
      <c r="Q115" s="345"/>
    </row>
    <row r="116" spans="1:17" ht="14.4" customHeight="1" x14ac:dyDescent="0.3">
      <c r="A116" s="77"/>
      <c r="B116" s="39"/>
      <c r="C116" s="40">
        <v>20</v>
      </c>
      <c r="D116" s="345">
        <v>155</v>
      </c>
      <c r="E116" s="40"/>
      <c r="F116" s="40"/>
      <c r="G116" s="46"/>
      <c r="H116" s="46"/>
      <c r="I116" s="46"/>
      <c r="J116" s="46"/>
      <c r="K116" s="42">
        <f>J116+I116+H116+G116+F116+E116</f>
        <v>0</v>
      </c>
      <c r="L116" s="42">
        <f>K116*D116</f>
        <v>0</v>
      </c>
      <c r="M116" s="43"/>
      <c r="N116" s="196"/>
      <c r="P116" s="345"/>
      <c r="Q116" s="345"/>
    </row>
    <row r="117" spans="1:17" ht="14.4" customHeight="1" x14ac:dyDescent="0.3">
      <c r="A117" s="77"/>
      <c r="B117" s="39"/>
      <c r="C117" s="40">
        <v>22</v>
      </c>
      <c r="D117" s="345">
        <v>155</v>
      </c>
      <c r="E117" s="53"/>
      <c r="F117" s="53"/>
      <c r="G117" s="46"/>
      <c r="H117" s="46"/>
      <c r="I117" s="46"/>
      <c r="J117" s="46"/>
      <c r="K117" s="42">
        <f>J117+I117+H117+G117+F117+E117</f>
        <v>0</v>
      </c>
      <c r="L117" s="42">
        <f>K117*D117</f>
        <v>0</v>
      </c>
      <c r="M117" s="43"/>
      <c r="N117" s="196"/>
      <c r="P117" s="345"/>
      <c r="Q117" s="345"/>
    </row>
    <row r="118" spans="1:17" ht="14.4" customHeight="1" thickBot="1" x14ac:dyDescent="0.35">
      <c r="A118" s="77"/>
      <c r="B118" s="39"/>
      <c r="C118" s="40">
        <v>24</v>
      </c>
      <c r="D118" s="345">
        <v>175</v>
      </c>
      <c r="E118" s="53"/>
      <c r="F118" s="53"/>
      <c r="G118" s="46"/>
      <c r="H118" s="46"/>
      <c r="I118" s="46"/>
      <c r="J118" s="46"/>
      <c r="K118" s="48"/>
      <c r="L118" s="48"/>
      <c r="M118" s="49"/>
      <c r="N118" s="196"/>
      <c r="P118" s="345"/>
      <c r="Q118" s="345"/>
    </row>
    <row r="119" spans="1:17" ht="15.6" x14ac:dyDescent="0.3">
      <c r="A119" s="137" t="s">
        <v>641</v>
      </c>
      <c r="B119" s="138" t="s">
        <v>117</v>
      </c>
      <c r="C119" s="27"/>
      <c r="D119" s="28">
        <v>0</v>
      </c>
      <c r="E119" s="271" t="s">
        <v>15</v>
      </c>
      <c r="F119" s="271" t="s">
        <v>70</v>
      </c>
      <c r="G119" s="271" t="s">
        <v>127</v>
      </c>
      <c r="H119" s="271" t="s">
        <v>125</v>
      </c>
      <c r="I119" s="75"/>
      <c r="J119" s="75"/>
      <c r="K119" s="35"/>
      <c r="L119" s="36"/>
      <c r="M119" s="37"/>
      <c r="N119" s="196"/>
      <c r="P119" s="345"/>
      <c r="Q119" s="345"/>
    </row>
    <row r="120" spans="1:17" ht="15.6" x14ac:dyDescent="0.3">
      <c r="A120" s="139"/>
      <c r="B120" s="140"/>
      <c r="C120" s="40">
        <v>44</v>
      </c>
      <c r="D120" s="345">
        <v>330</v>
      </c>
      <c r="E120" s="343"/>
      <c r="F120" s="343"/>
      <c r="G120" s="343"/>
      <c r="H120" s="343"/>
      <c r="I120" s="333"/>
      <c r="J120" s="46"/>
      <c r="K120" s="42">
        <f t="shared" ref="K120:K125" si="12">J120+I120+H120+G120+F120+E120</f>
        <v>0</v>
      </c>
      <c r="L120" s="42">
        <f t="shared" ref="L120:L125" si="13">K120*D120</f>
        <v>0</v>
      </c>
      <c r="M120" s="43"/>
      <c r="N120" s="196"/>
      <c r="P120" s="345"/>
      <c r="Q120" s="345"/>
    </row>
    <row r="121" spans="1:17" ht="15.6" x14ac:dyDescent="0.3">
      <c r="A121" s="139"/>
      <c r="B121" s="140"/>
      <c r="C121" s="40">
        <v>46</v>
      </c>
      <c r="D121" s="345">
        <v>330</v>
      </c>
      <c r="E121" s="343"/>
      <c r="F121" s="343"/>
      <c r="G121" s="343"/>
      <c r="H121" s="343"/>
      <c r="I121" s="326"/>
      <c r="J121" s="46"/>
      <c r="K121" s="42">
        <f t="shared" si="12"/>
        <v>0</v>
      </c>
      <c r="L121" s="42">
        <f t="shared" si="13"/>
        <v>0</v>
      </c>
      <c r="M121" s="43"/>
      <c r="N121" s="196"/>
      <c r="P121" s="345"/>
      <c r="Q121" s="345"/>
    </row>
    <row r="122" spans="1:17" ht="15.6" x14ac:dyDescent="0.3">
      <c r="A122" s="139"/>
      <c r="B122" s="140"/>
      <c r="C122" s="40">
        <v>48</v>
      </c>
      <c r="D122" s="345">
        <v>330</v>
      </c>
      <c r="E122" s="343"/>
      <c r="F122" s="343"/>
      <c r="G122" s="343"/>
      <c r="H122" s="343"/>
      <c r="I122" s="326"/>
      <c r="J122" s="46"/>
      <c r="K122" s="42">
        <f t="shared" si="12"/>
        <v>0</v>
      </c>
      <c r="L122" s="42">
        <f t="shared" si="13"/>
        <v>0</v>
      </c>
      <c r="M122" s="43"/>
      <c r="N122" s="196"/>
      <c r="P122" s="345"/>
      <c r="Q122" s="345"/>
    </row>
    <row r="123" spans="1:17" ht="15.6" x14ac:dyDescent="0.3">
      <c r="A123" s="139"/>
      <c r="B123" s="140"/>
      <c r="C123" s="40">
        <v>50</v>
      </c>
      <c r="D123" s="345">
        <v>330</v>
      </c>
      <c r="E123" s="343"/>
      <c r="F123" s="343"/>
      <c r="G123" s="343"/>
      <c r="H123" s="343"/>
      <c r="I123" s="326"/>
      <c r="J123" s="46"/>
      <c r="K123" s="42">
        <f t="shared" si="12"/>
        <v>0</v>
      </c>
      <c r="L123" s="42">
        <f t="shared" si="13"/>
        <v>0</v>
      </c>
      <c r="M123" s="43"/>
      <c r="N123" s="196"/>
      <c r="P123" s="345"/>
      <c r="Q123" s="345"/>
    </row>
    <row r="124" spans="1:17" ht="15.6" x14ac:dyDescent="0.3">
      <c r="A124" s="139"/>
      <c r="B124" s="140"/>
      <c r="C124" s="40">
        <v>52</v>
      </c>
      <c r="D124" s="345">
        <v>360</v>
      </c>
      <c r="E124" s="343"/>
      <c r="F124" s="343"/>
      <c r="G124" s="343"/>
      <c r="H124" s="343"/>
      <c r="I124" s="326"/>
      <c r="J124" s="46"/>
      <c r="K124" s="42">
        <f t="shared" si="12"/>
        <v>0</v>
      </c>
      <c r="L124" s="42">
        <f t="shared" si="13"/>
        <v>0</v>
      </c>
      <c r="M124" s="43"/>
      <c r="N124" s="196"/>
      <c r="P124" s="345"/>
      <c r="Q124" s="345"/>
    </row>
    <row r="125" spans="1:17" ht="16.2" thickBot="1" x14ac:dyDescent="0.35">
      <c r="A125" s="139"/>
      <c r="B125" s="140"/>
      <c r="C125" s="40">
        <v>54</v>
      </c>
      <c r="D125" s="345">
        <v>360</v>
      </c>
      <c r="E125" s="343"/>
      <c r="F125" s="343"/>
      <c r="G125" s="343"/>
      <c r="H125" s="343"/>
      <c r="I125" s="326"/>
      <c r="J125" s="46"/>
      <c r="K125" s="42">
        <f t="shared" si="12"/>
        <v>0</v>
      </c>
      <c r="L125" s="42">
        <f t="shared" si="13"/>
        <v>0</v>
      </c>
      <c r="M125" s="43"/>
      <c r="N125" s="196"/>
      <c r="P125" s="345"/>
      <c r="Q125" s="345"/>
    </row>
    <row r="126" spans="1:17" ht="15.6" x14ac:dyDescent="0.3">
      <c r="A126" s="137" t="s">
        <v>642</v>
      </c>
      <c r="B126" s="138" t="s">
        <v>38</v>
      </c>
      <c r="C126" s="27"/>
      <c r="D126" s="28">
        <v>0</v>
      </c>
      <c r="E126" s="271" t="s">
        <v>15</v>
      </c>
      <c r="F126" s="271" t="s">
        <v>70</v>
      </c>
      <c r="G126" s="271" t="s">
        <v>127</v>
      </c>
      <c r="H126" s="271" t="s">
        <v>125</v>
      </c>
      <c r="I126" s="75"/>
      <c r="J126" s="75"/>
      <c r="K126" s="35"/>
      <c r="L126" s="36"/>
      <c r="M126" s="37"/>
      <c r="N126" s="196"/>
      <c r="P126" s="345"/>
      <c r="Q126" s="345"/>
    </row>
    <row r="127" spans="1:17" ht="15.6" x14ac:dyDescent="0.3">
      <c r="A127" s="139"/>
      <c r="B127" s="140"/>
      <c r="C127" s="53">
        <v>44</v>
      </c>
      <c r="D127" s="345">
        <v>290</v>
      </c>
      <c r="E127" s="343"/>
      <c r="F127" s="343"/>
      <c r="G127" s="343"/>
      <c r="H127" s="343"/>
      <c r="I127" s="333"/>
      <c r="J127" s="46"/>
      <c r="K127" s="42">
        <f t="shared" ref="K127:K132" si="14">J127+I127+H127+G127+F127+E127</f>
        <v>0</v>
      </c>
      <c r="L127" s="42">
        <f t="shared" ref="L127:L132" si="15">K127*D127</f>
        <v>0</v>
      </c>
      <c r="M127" s="43"/>
      <c r="N127" s="196"/>
      <c r="P127" s="345"/>
      <c r="Q127" s="345"/>
    </row>
    <row r="128" spans="1:17" ht="15.6" x14ac:dyDescent="0.3">
      <c r="A128" s="139"/>
      <c r="B128" s="140"/>
      <c r="C128" s="53">
        <v>46</v>
      </c>
      <c r="D128" s="345">
        <v>290</v>
      </c>
      <c r="E128" s="343"/>
      <c r="F128" s="343"/>
      <c r="G128" s="343"/>
      <c r="H128" s="343"/>
      <c r="I128" s="326"/>
      <c r="J128" s="46"/>
      <c r="K128" s="42">
        <f t="shared" si="14"/>
        <v>0</v>
      </c>
      <c r="L128" s="42">
        <f t="shared" si="15"/>
        <v>0</v>
      </c>
      <c r="M128" s="43"/>
      <c r="N128" s="196"/>
      <c r="P128" s="345"/>
      <c r="Q128" s="345"/>
    </row>
    <row r="129" spans="1:17" ht="15.6" x14ac:dyDescent="0.3">
      <c r="A129" s="139"/>
      <c r="B129" s="140"/>
      <c r="C129" s="53">
        <v>48</v>
      </c>
      <c r="D129" s="345">
        <v>290</v>
      </c>
      <c r="E129" s="343"/>
      <c r="F129" s="343"/>
      <c r="G129" s="343"/>
      <c r="H129" s="343"/>
      <c r="I129" s="326"/>
      <c r="J129" s="46"/>
      <c r="K129" s="42">
        <f t="shared" si="14"/>
        <v>0</v>
      </c>
      <c r="L129" s="42">
        <f t="shared" si="15"/>
        <v>0</v>
      </c>
      <c r="M129" s="43"/>
      <c r="N129" s="196"/>
      <c r="P129" s="345"/>
      <c r="Q129" s="345"/>
    </row>
    <row r="130" spans="1:17" ht="15.6" x14ac:dyDescent="0.3">
      <c r="A130" s="139"/>
      <c r="B130" s="140"/>
      <c r="C130" s="53">
        <v>50</v>
      </c>
      <c r="D130" s="345">
        <v>290</v>
      </c>
      <c r="E130" s="343"/>
      <c r="F130" s="343"/>
      <c r="G130" s="343"/>
      <c r="H130" s="343"/>
      <c r="I130" s="326"/>
      <c r="J130" s="46"/>
      <c r="K130" s="42">
        <f t="shared" si="14"/>
        <v>0</v>
      </c>
      <c r="L130" s="42">
        <f t="shared" si="15"/>
        <v>0</v>
      </c>
      <c r="M130" s="43"/>
      <c r="N130" s="196"/>
      <c r="P130" s="345"/>
      <c r="Q130" s="345"/>
    </row>
    <row r="131" spans="1:17" ht="15.6" x14ac:dyDescent="0.3">
      <c r="A131" s="139"/>
      <c r="B131" s="140"/>
      <c r="C131" s="53">
        <v>52</v>
      </c>
      <c r="D131" s="345">
        <v>310</v>
      </c>
      <c r="E131" s="343"/>
      <c r="F131" s="343"/>
      <c r="G131" s="343"/>
      <c r="H131" s="343"/>
      <c r="I131" s="326"/>
      <c r="J131" s="46"/>
      <c r="K131" s="42">
        <f t="shared" si="14"/>
        <v>0</v>
      </c>
      <c r="L131" s="42">
        <f t="shared" si="15"/>
        <v>0</v>
      </c>
      <c r="M131" s="43"/>
      <c r="N131" s="196"/>
      <c r="P131" s="345"/>
      <c r="Q131" s="345"/>
    </row>
    <row r="132" spans="1:17" ht="16.2" thickBot="1" x14ac:dyDescent="0.35">
      <c r="A132" s="139"/>
      <c r="B132" s="140"/>
      <c r="C132" s="53">
        <v>54</v>
      </c>
      <c r="D132" s="345">
        <v>310</v>
      </c>
      <c r="E132" s="343"/>
      <c r="F132" s="343"/>
      <c r="G132" s="343"/>
      <c r="H132" s="343"/>
      <c r="I132" s="326"/>
      <c r="J132" s="46"/>
      <c r="K132" s="42">
        <f t="shared" si="14"/>
        <v>0</v>
      </c>
      <c r="L132" s="42">
        <f t="shared" si="15"/>
        <v>0</v>
      </c>
      <c r="M132" s="43"/>
      <c r="N132" s="196"/>
      <c r="P132" s="345"/>
      <c r="Q132" s="345"/>
    </row>
    <row r="133" spans="1:17" ht="17.399999999999999" customHeight="1" x14ac:dyDescent="0.3">
      <c r="A133" s="137" t="s">
        <v>188</v>
      </c>
      <c r="B133" s="138" t="s">
        <v>117</v>
      </c>
      <c r="C133" s="250"/>
      <c r="D133" s="251">
        <v>0</v>
      </c>
      <c r="E133" s="271" t="s">
        <v>177</v>
      </c>
      <c r="F133" s="271" t="s">
        <v>70</v>
      </c>
      <c r="G133" s="271" t="s">
        <v>127</v>
      </c>
      <c r="H133" s="306"/>
      <c r="I133" s="306"/>
      <c r="J133" s="306"/>
      <c r="K133" s="322"/>
      <c r="L133" s="323"/>
      <c r="M133" s="177"/>
      <c r="N133" s="196"/>
      <c r="P133" s="345"/>
      <c r="Q133" s="345"/>
    </row>
    <row r="134" spans="1:17" ht="15.6" x14ac:dyDescent="0.3">
      <c r="A134" s="139"/>
      <c r="B134" s="212"/>
      <c r="C134" s="245">
        <v>44</v>
      </c>
      <c r="D134" s="345">
        <v>290</v>
      </c>
      <c r="E134" s="245"/>
      <c r="F134" s="245"/>
      <c r="G134" s="245"/>
      <c r="H134" s="246"/>
      <c r="I134" s="246"/>
      <c r="J134" s="246"/>
      <c r="K134" s="281">
        <f t="shared" ref="K134:K140" si="16">J134+I134+H134+G134+F134+E134</f>
        <v>0</v>
      </c>
      <c r="L134" s="281">
        <f t="shared" ref="L134:L140" si="17">K134*D134</f>
        <v>0</v>
      </c>
      <c r="M134" s="182"/>
      <c r="N134" s="196"/>
      <c r="P134" s="345"/>
      <c r="Q134" s="345"/>
    </row>
    <row r="135" spans="1:17" ht="15.6" x14ac:dyDescent="0.3">
      <c r="A135" s="139"/>
      <c r="B135" s="212"/>
      <c r="C135" s="245">
        <v>46</v>
      </c>
      <c r="D135" s="345">
        <v>290</v>
      </c>
      <c r="E135" s="245"/>
      <c r="F135" s="245"/>
      <c r="G135" s="245"/>
      <c r="H135" s="246"/>
      <c r="I135" s="246"/>
      <c r="J135" s="246"/>
      <c r="K135" s="281">
        <f t="shared" si="16"/>
        <v>0</v>
      </c>
      <c r="L135" s="281">
        <f t="shared" si="17"/>
        <v>0</v>
      </c>
      <c r="M135" s="182"/>
      <c r="N135" s="196"/>
      <c r="P135" s="345"/>
      <c r="Q135" s="345"/>
    </row>
    <row r="136" spans="1:17" ht="15.6" x14ac:dyDescent="0.3">
      <c r="A136" s="139"/>
      <c r="B136" s="212"/>
      <c r="C136" s="245">
        <v>48</v>
      </c>
      <c r="D136" s="345">
        <v>290</v>
      </c>
      <c r="E136" s="245"/>
      <c r="F136" s="245"/>
      <c r="G136" s="245"/>
      <c r="H136" s="246"/>
      <c r="I136" s="246"/>
      <c r="J136" s="246"/>
      <c r="K136" s="281">
        <f t="shared" si="16"/>
        <v>0</v>
      </c>
      <c r="L136" s="281">
        <f t="shared" si="17"/>
        <v>0</v>
      </c>
      <c r="M136" s="182"/>
      <c r="N136" s="196"/>
      <c r="P136" s="345"/>
      <c r="Q136" s="345"/>
    </row>
    <row r="137" spans="1:17" ht="15.6" x14ac:dyDescent="0.3">
      <c r="A137" s="139"/>
      <c r="B137" s="212"/>
      <c r="C137" s="245">
        <v>50</v>
      </c>
      <c r="D137" s="345">
        <v>290</v>
      </c>
      <c r="E137" s="245"/>
      <c r="F137" s="245"/>
      <c r="G137" s="245"/>
      <c r="H137" s="246"/>
      <c r="I137" s="246"/>
      <c r="J137" s="246"/>
      <c r="K137" s="281">
        <f t="shared" si="16"/>
        <v>0</v>
      </c>
      <c r="L137" s="281">
        <f t="shared" si="17"/>
        <v>0</v>
      </c>
      <c r="M137" s="182"/>
      <c r="N137" s="196"/>
      <c r="P137" s="345"/>
      <c r="Q137" s="345"/>
    </row>
    <row r="138" spans="1:17" ht="15.6" x14ac:dyDescent="0.3">
      <c r="A138" s="139"/>
      <c r="B138" s="212"/>
      <c r="C138" s="245">
        <v>52</v>
      </c>
      <c r="D138" s="345">
        <v>310</v>
      </c>
      <c r="E138" s="245"/>
      <c r="F138" s="245"/>
      <c r="G138" s="245"/>
      <c r="H138" s="246"/>
      <c r="I138" s="246"/>
      <c r="J138" s="246"/>
      <c r="K138" s="281">
        <f t="shared" si="16"/>
        <v>0</v>
      </c>
      <c r="L138" s="281">
        <f t="shared" si="17"/>
        <v>0</v>
      </c>
      <c r="M138" s="182"/>
      <c r="N138" s="196"/>
      <c r="P138" s="345"/>
      <c r="Q138" s="345"/>
    </row>
    <row r="139" spans="1:17" ht="15.6" x14ac:dyDescent="0.3">
      <c r="A139" s="139"/>
      <c r="B139" s="212"/>
      <c r="C139" s="245">
        <v>54</v>
      </c>
      <c r="D139" s="345">
        <v>310</v>
      </c>
      <c r="E139" s="245"/>
      <c r="F139" s="245"/>
      <c r="G139" s="245"/>
      <c r="H139" s="246"/>
      <c r="I139" s="246"/>
      <c r="J139" s="246"/>
      <c r="K139" s="281">
        <f t="shared" si="16"/>
        <v>0</v>
      </c>
      <c r="L139" s="281">
        <f t="shared" si="17"/>
        <v>0</v>
      </c>
      <c r="M139" s="182"/>
      <c r="N139" s="196"/>
      <c r="P139" s="345"/>
      <c r="Q139" s="345"/>
    </row>
    <row r="140" spans="1:17" ht="12.6" customHeight="1" thickBot="1" x14ac:dyDescent="0.35">
      <c r="A140" s="139"/>
      <c r="B140" s="212"/>
      <c r="C140" s="245">
        <v>56</v>
      </c>
      <c r="D140" s="345">
        <v>340</v>
      </c>
      <c r="E140" s="245"/>
      <c r="F140" s="245"/>
      <c r="G140" s="245"/>
      <c r="H140" s="246"/>
      <c r="I140" s="246"/>
      <c r="J140" s="246"/>
      <c r="K140" s="281">
        <f t="shared" si="16"/>
        <v>0</v>
      </c>
      <c r="L140" s="281">
        <f t="shared" si="17"/>
        <v>0</v>
      </c>
      <c r="M140" s="182"/>
      <c r="N140" s="196"/>
      <c r="P140" s="345"/>
      <c r="Q140" s="345"/>
    </row>
    <row r="141" spans="1:17" ht="15.6" x14ac:dyDescent="0.3">
      <c r="A141" s="215" t="s">
        <v>189</v>
      </c>
      <c r="B141" s="138" t="s">
        <v>96</v>
      </c>
      <c r="C141" s="27"/>
      <c r="D141" s="28">
        <v>0</v>
      </c>
      <c r="E141" s="271" t="s">
        <v>127</v>
      </c>
      <c r="F141" s="271" t="s">
        <v>70</v>
      </c>
      <c r="G141" s="271" t="s">
        <v>125</v>
      </c>
      <c r="H141" s="52" t="s">
        <v>184</v>
      </c>
      <c r="I141" s="272" t="s">
        <v>154</v>
      </c>
      <c r="J141" s="75"/>
      <c r="K141" s="35"/>
      <c r="L141" s="36"/>
      <c r="M141" s="37"/>
      <c r="N141" s="196"/>
      <c r="P141" s="345"/>
      <c r="Q141" s="345"/>
    </row>
    <row r="142" spans="1:17" ht="14.4" customHeight="1" x14ac:dyDescent="0.3">
      <c r="A142" s="139"/>
      <c r="B142" s="140"/>
      <c r="C142" s="40">
        <v>44</v>
      </c>
      <c r="D142" s="556">
        <v>305</v>
      </c>
      <c r="E142" s="40"/>
      <c r="F142" s="65"/>
      <c r="G142" s="65"/>
      <c r="H142" s="65"/>
      <c r="I142" s="65"/>
      <c r="J142" s="46"/>
      <c r="K142" s="42">
        <f t="shared" ref="K142:K148" si="18">J142+I142+H142+G142+F142+E142</f>
        <v>0</v>
      </c>
      <c r="L142" s="42">
        <f t="shared" ref="L142:L148" si="19">K142*D142</f>
        <v>0</v>
      </c>
      <c r="M142" s="43"/>
      <c r="N142" s="196"/>
      <c r="P142" s="345"/>
      <c r="Q142" s="345"/>
    </row>
    <row r="143" spans="1:17" ht="14.4" customHeight="1" x14ac:dyDescent="0.3">
      <c r="A143" s="139"/>
      <c r="B143" s="140"/>
      <c r="C143" s="40">
        <v>46</v>
      </c>
      <c r="D143" s="556">
        <v>305</v>
      </c>
      <c r="E143" s="40"/>
      <c r="F143" s="65"/>
      <c r="G143" s="65"/>
      <c r="H143" s="65"/>
      <c r="I143" s="65"/>
      <c r="J143" s="46"/>
      <c r="K143" s="42">
        <f t="shared" si="18"/>
        <v>0</v>
      </c>
      <c r="L143" s="42">
        <f t="shared" si="19"/>
        <v>0</v>
      </c>
      <c r="M143" s="43"/>
      <c r="N143" s="196"/>
      <c r="P143" s="345"/>
      <c r="Q143" s="345"/>
    </row>
    <row r="144" spans="1:17" ht="14.4" customHeight="1" x14ac:dyDescent="0.3">
      <c r="A144" s="139"/>
      <c r="B144" s="140"/>
      <c r="C144" s="40">
        <v>48</v>
      </c>
      <c r="D144" s="556">
        <v>305</v>
      </c>
      <c r="E144" s="40"/>
      <c r="F144" s="65"/>
      <c r="G144" s="65"/>
      <c r="H144" s="65"/>
      <c r="I144" s="65"/>
      <c r="J144" s="46"/>
      <c r="K144" s="42">
        <f t="shared" si="18"/>
        <v>0</v>
      </c>
      <c r="L144" s="42">
        <f t="shared" si="19"/>
        <v>0</v>
      </c>
      <c r="M144" s="43"/>
      <c r="N144" s="196"/>
      <c r="P144" s="345"/>
      <c r="Q144" s="345"/>
    </row>
    <row r="145" spans="1:17" ht="14.4" customHeight="1" x14ac:dyDescent="0.3">
      <c r="A145" s="139"/>
      <c r="B145" s="140"/>
      <c r="C145" s="40">
        <v>50</v>
      </c>
      <c r="D145" s="556">
        <v>305</v>
      </c>
      <c r="E145" s="40"/>
      <c r="F145" s="65"/>
      <c r="G145" s="65"/>
      <c r="H145" s="65"/>
      <c r="I145" s="65"/>
      <c r="J145" s="46"/>
      <c r="K145" s="42">
        <f t="shared" si="18"/>
        <v>0</v>
      </c>
      <c r="L145" s="42">
        <f t="shared" si="19"/>
        <v>0</v>
      </c>
      <c r="M145" s="43"/>
      <c r="N145" s="196"/>
      <c r="P145" s="345"/>
      <c r="Q145" s="345"/>
    </row>
    <row r="146" spans="1:17" ht="14.4" customHeight="1" x14ac:dyDescent="0.3">
      <c r="A146" s="139"/>
      <c r="B146" s="140"/>
      <c r="C146" s="40">
        <v>52</v>
      </c>
      <c r="D146" s="556">
        <v>340</v>
      </c>
      <c r="E146" s="40"/>
      <c r="F146" s="65"/>
      <c r="G146" s="65"/>
      <c r="H146" s="65"/>
      <c r="I146" s="65"/>
      <c r="J146" s="46"/>
      <c r="K146" s="42">
        <f t="shared" si="18"/>
        <v>0</v>
      </c>
      <c r="L146" s="42">
        <f t="shared" si="19"/>
        <v>0</v>
      </c>
      <c r="M146" s="43"/>
      <c r="N146" s="196"/>
      <c r="P146" s="345"/>
      <c r="Q146" s="345"/>
    </row>
    <row r="147" spans="1:17" ht="14.4" customHeight="1" x14ac:dyDescent="0.3">
      <c r="A147" s="139"/>
      <c r="B147" s="140"/>
      <c r="C147" s="40">
        <v>54</v>
      </c>
      <c r="D147" s="556">
        <v>340</v>
      </c>
      <c r="E147" s="40"/>
      <c r="F147" s="65"/>
      <c r="G147" s="65"/>
      <c r="H147" s="65"/>
      <c r="I147" s="65"/>
      <c r="J147" s="46"/>
      <c r="K147" s="42">
        <f t="shared" si="18"/>
        <v>0</v>
      </c>
      <c r="L147" s="42">
        <f t="shared" si="19"/>
        <v>0</v>
      </c>
      <c r="M147" s="43"/>
      <c r="N147" s="196"/>
      <c r="P147" s="345"/>
      <c r="Q147" s="345"/>
    </row>
    <row r="148" spans="1:17" ht="14.4" customHeight="1" thickBot="1" x14ac:dyDescent="0.35">
      <c r="A148" s="139"/>
      <c r="B148" s="140"/>
      <c r="C148" s="40">
        <v>56</v>
      </c>
      <c r="D148" s="345">
        <v>390</v>
      </c>
      <c r="E148" s="40"/>
      <c r="F148" s="65"/>
      <c r="G148" s="65"/>
      <c r="H148" s="65"/>
      <c r="I148" s="65"/>
      <c r="J148" s="46"/>
      <c r="K148" s="42">
        <f t="shared" si="18"/>
        <v>0</v>
      </c>
      <c r="L148" s="42">
        <f t="shared" si="19"/>
        <v>0</v>
      </c>
      <c r="M148" s="43"/>
      <c r="N148" s="196"/>
      <c r="P148" s="345"/>
      <c r="Q148" s="345"/>
    </row>
    <row r="149" spans="1:17" ht="15.6" x14ac:dyDescent="0.3">
      <c r="A149" s="215" t="s">
        <v>644</v>
      </c>
      <c r="B149" s="138" t="s">
        <v>96</v>
      </c>
      <c r="C149" s="27"/>
      <c r="D149" s="28">
        <v>0</v>
      </c>
      <c r="E149" s="271" t="s">
        <v>15</v>
      </c>
      <c r="F149" s="272" t="s">
        <v>125</v>
      </c>
      <c r="G149" s="272" t="s">
        <v>645</v>
      </c>
      <c r="H149" s="272" t="s">
        <v>28</v>
      </c>
      <c r="I149" s="75"/>
      <c r="J149" s="75"/>
      <c r="K149" s="35"/>
      <c r="L149" s="36"/>
      <c r="M149" s="37"/>
      <c r="N149" s="196"/>
      <c r="P149" s="345"/>
      <c r="Q149" s="345"/>
    </row>
    <row r="150" spans="1:17" ht="15.6" x14ac:dyDescent="0.3">
      <c r="A150" s="139"/>
      <c r="B150" s="140"/>
      <c r="C150" s="53">
        <v>44</v>
      </c>
      <c r="D150" s="556">
        <v>305</v>
      </c>
      <c r="E150" s="53"/>
      <c r="F150" s="53"/>
      <c r="G150" s="53"/>
      <c r="H150" s="53"/>
      <c r="I150" s="46"/>
      <c r="J150" s="46"/>
      <c r="K150" s="42">
        <f t="shared" ref="K150:K155" si="20">J150+I150+H150+G150+F150+E150</f>
        <v>0</v>
      </c>
      <c r="L150" s="42">
        <f t="shared" ref="L150:L155" si="21">K150*D150</f>
        <v>0</v>
      </c>
      <c r="M150" s="43"/>
      <c r="N150" s="196"/>
      <c r="P150" s="345"/>
      <c r="Q150" s="345"/>
    </row>
    <row r="151" spans="1:17" ht="16.2" customHeight="1" x14ac:dyDescent="0.3">
      <c r="A151" s="139"/>
      <c r="B151" s="140"/>
      <c r="C151" s="53">
        <v>46</v>
      </c>
      <c r="D151" s="556">
        <v>305</v>
      </c>
      <c r="E151" s="53"/>
      <c r="F151" s="53"/>
      <c r="G151" s="53"/>
      <c r="H151" s="53"/>
      <c r="I151" s="46"/>
      <c r="J151" s="46"/>
      <c r="K151" s="42">
        <f t="shared" si="20"/>
        <v>0</v>
      </c>
      <c r="L151" s="42">
        <f t="shared" si="21"/>
        <v>0</v>
      </c>
      <c r="M151" s="43"/>
      <c r="N151" s="196"/>
      <c r="P151" s="345"/>
      <c r="Q151" s="345"/>
    </row>
    <row r="152" spans="1:17" ht="15.6" x14ac:dyDescent="0.3">
      <c r="A152" s="139"/>
      <c r="B152" s="140"/>
      <c r="C152" s="53">
        <v>48</v>
      </c>
      <c r="D152" s="556">
        <v>305</v>
      </c>
      <c r="E152" s="53"/>
      <c r="F152" s="53"/>
      <c r="G152" s="53"/>
      <c r="H152" s="53"/>
      <c r="I152" s="46"/>
      <c r="J152" s="46"/>
      <c r="K152" s="42">
        <f t="shared" si="20"/>
        <v>0</v>
      </c>
      <c r="L152" s="42">
        <f t="shared" si="21"/>
        <v>0</v>
      </c>
      <c r="M152" s="43"/>
      <c r="N152" s="196"/>
      <c r="P152" s="345"/>
      <c r="Q152" s="345"/>
    </row>
    <row r="153" spans="1:17" ht="15.6" x14ac:dyDescent="0.3">
      <c r="A153" s="139"/>
      <c r="B153" s="140"/>
      <c r="C153" s="53">
        <v>50</v>
      </c>
      <c r="D153" s="556">
        <v>305</v>
      </c>
      <c r="E153" s="53"/>
      <c r="F153" s="53"/>
      <c r="G153" s="53"/>
      <c r="H153" s="53"/>
      <c r="I153" s="46"/>
      <c r="J153" s="46"/>
      <c r="K153" s="42">
        <f t="shared" si="20"/>
        <v>0</v>
      </c>
      <c r="L153" s="42">
        <f t="shared" si="21"/>
        <v>0</v>
      </c>
      <c r="M153" s="43"/>
      <c r="N153" s="196"/>
      <c r="P153" s="345"/>
      <c r="Q153" s="345"/>
    </row>
    <row r="154" spans="1:17" ht="15.6" x14ac:dyDescent="0.3">
      <c r="A154" s="139"/>
      <c r="B154" s="140"/>
      <c r="C154" s="53">
        <v>52</v>
      </c>
      <c r="D154" s="556">
        <v>340</v>
      </c>
      <c r="E154" s="53"/>
      <c r="F154" s="53"/>
      <c r="G154" s="53"/>
      <c r="H154" s="53"/>
      <c r="I154" s="46"/>
      <c r="J154" s="46"/>
      <c r="K154" s="42">
        <f t="shared" si="20"/>
        <v>0</v>
      </c>
      <c r="L154" s="42">
        <f t="shared" si="21"/>
        <v>0</v>
      </c>
      <c r="M154" s="43"/>
      <c r="N154" s="196"/>
      <c r="P154" s="345"/>
      <c r="Q154" s="345"/>
    </row>
    <row r="155" spans="1:17" ht="16.2" thickBot="1" x14ac:dyDescent="0.35">
      <c r="A155" s="142"/>
      <c r="B155" s="208"/>
      <c r="C155" s="136">
        <v>54</v>
      </c>
      <c r="D155" s="494">
        <v>340</v>
      </c>
      <c r="E155" s="136"/>
      <c r="F155" s="136"/>
      <c r="G155" s="136"/>
      <c r="H155" s="136"/>
      <c r="I155" s="69"/>
      <c r="J155" s="69"/>
      <c r="K155" s="110">
        <f t="shared" si="20"/>
        <v>0</v>
      </c>
      <c r="L155" s="110">
        <f t="shared" si="21"/>
        <v>0</v>
      </c>
      <c r="M155" s="111"/>
      <c r="N155" s="196"/>
      <c r="P155" s="345"/>
      <c r="Q155" s="345"/>
    </row>
    <row r="156" spans="1:17" ht="15.6" x14ac:dyDescent="0.3">
      <c r="A156" s="215" t="s">
        <v>646</v>
      </c>
      <c r="B156" s="138" t="s">
        <v>96</v>
      </c>
      <c r="C156" s="27"/>
      <c r="D156" s="28">
        <v>0</v>
      </c>
      <c r="E156" s="271" t="s">
        <v>15</v>
      </c>
      <c r="F156" s="272" t="s">
        <v>125</v>
      </c>
      <c r="G156" s="272" t="s">
        <v>645</v>
      </c>
      <c r="H156" s="272" t="s">
        <v>28</v>
      </c>
      <c r="I156" s="75"/>
      <c r="J156" s="75"/>
      <c r="K156" s="35"/>
      <c r="L156" s="36"/>
      <c r="M156" s="37"/>
      <c r="N156" s="196"/>
      <c r="P156" s="345"/>
      <c r="Q156" s="345"/>
    </row>
    <row r="157" spans="1:17" ht="15.6" x14ac:dyDescent="0.3">
      <c r="A157" s="139"/>
      <c r="B157" s="140"/>
      <c r="C157" s="53">
        <v>44</v>
      </c>
      <c r="D157" s="556">
        <v>332</v>
      </c>
      <c r="E157" s="53"/>
      <c r="F157" s="53"/>
      <c r="G157" s="53"/>
      <c r="H157" s="53"/>
      <c r="I157" s="46"/>
      <c r="J157" s="46"/>
      <c r="K157" s="42">
        <f t="shared" ref="K157:K162" si="22">J157+I157+H157+G157+F157+E157</f>
        <v>0</v>
      </c>
      <c r="L157" s="42">
        <f t="shared" ref="L157:L162" si="23">K157*D157</f>
        <v>0</v>
      </c>
      <c r="M157" s="43"/>
      <c r="N157" s="196"/>
      <c r="P157" s="345"/>
      <c r="Q157" s="345"/>
    </row>
    <row r="158" spans="1:17" ht="15.6" x14ac:dyDescent="0.3">
      <c r="A158" s="139"/>
      <c r="B158" s="140"/>
      <c r="C158" s="53">
        <v>46</v>
      </c>
      <c r="D158" s="556">
        <v>332</v>
      </c>
      <c r="E158" s="53"/>
      <c r="F158" s="53"/>
      <c r="G158" s="53"/>
      <c r="H158" s="53"/>
      <c r="I158" s="46"/>
      <c r="J158" s="46"/>
      <c r="K158" s="42">
        <f t="shared" si="22"/>
        <v>0</v>
      </c>
      <c r="L158" s="42">
        <f t="shared" si="23"/>
        <v>0</v>
      </c>
      <c r="M158" s="43"/>
      <c r="N158" s="196"/>
      <c r="P158" s="345"/>
      <c r="Q158" s="345"/>
    </row>
    <row r="159" spans="1:17" ht="15.6" x14ac:dyDescent="0.3">
      <c r="A159" s="139"/>
      <c r="B159" s="140"/>
      <c r="C159" s="53">
        <v>48</v>
      </c>
      <c r="D159" s="556">
        <v>332</v>
      </c>
      <c r="E159" s="53"/>
      <c r="F159" s="53"/>
      <c r="G159" s="53"/>
      <c r="H159" s="53"/>
      <c r="I159" s="46"/>
      <c r="J159" s="46"/>
      <c r="K159" s="42">
        <f t="shared" si="22"/>
        <v>0</v>
      </c>
      <c r="L159" s="42">
        <f t="shared" si="23"/>
        <v>0</v>
      </c>
      <c r="M159" s="43"/>
      <c r="N159" s="196"/>
      <c r="P159" s="345"/>
      <c r="Q159" s="345"/>
    </row>
    <row r="160" spans="1:17" ht="15.6" x14ac:dyDescent="0.3">
      <c r="A160" s="139"/>
      <c r="B160" s="140"/>
      <c r="C160" s="53">
        <v>50</v>
      </c>
      <c r="D160" s="556">
        <v>332</v>
      </c>
      <c r="E160" s="53"/>
      <c r="F160" s="53"/>
      <c r="G160" s="53"/>
      <c r="H160" s="53"/>
      <c r="I160" s="46"/>
      <c r="J160" s="46"/>
      <c r="K160" s="42">
        <f t="shared" si="22"/>
        <v>0</v>
      </c>
      <c r="L160" s="42">
        <f t="shared" si="23"/>
        <v>0</v>
      </c>
      <c r="M160" s="43"/>
      <c r="N160" s="196"/>
      <c r="P160" s="345"/>
      <c r="Q160" s="345"/>
    </row>
    <row r="161" spans="1:17" ht="15.6" x14ac:dyDescent="0.3">
      <c r="A161" s="139"/>
      <c r="B161" s="140"/>
      <c r="C161" s="53">
        <v>52</v>
      </c>
      <c r="D161" s="556">
        <v>351</v>
      </c>
      <c r="E161" s="53"/>
      <c r="F161" s="53"/>
      <c r="G161" s="53"/>
      <c r="H161" s="53"/>
      <c r="I161" s="46"/>
      <c r="J161" s="46"/>
      <c r="K161" s="42">
        <f t="shared" si="22"/>
        <v>0</v>
      </c>
      <c r="L161" s="42">
        <f t="shared" si="23"/>
        <v>0</v>
      </c>
      <c r="M161" s="43"/>
      <c r="N161" s="196"/>
      <c r="P161" s="345"/>
      <c r="Q161" s="345"/>
    </row>
    <row r="162" spans="1:17" ht="16.2" thickBot="1" x14ac:dyDescent="0.35">
      <c r="A162" s="142"/>
      <c r="B162" s="208"/>
      <c r="C162" s="136">
        <v>54</v>
      </c>
      <c r="D162" s="494">
        <v>351</v>
      </c>
      <c r="E162" s="136"/>
      <c r="F162" s="136"/>
      <c r="G162" s="136"/>
      <c r="H162" s="136"/>
      <c r="I162" s="69"/>
      <c r="J162" s="69"/>
      <c r="K162" s="110">
        <f t="shared" si="22"/>
        <v>0</v>
      </c>
      <c r="L162" s="110">
        <f t="shared" si="23"/>
        <v>0</v>
      </c>
      <c r="M162" s="111"/>
      <c r="N162" s="196"/>
      <c r="P162" s="345"/>
      <c r="Q162" s="345"/>
    </row>
    <row r="163" spans="1:17" x14ac:dyDescent="0.3">
      <c r="A163" s="445" t="s">
        <v>643</v>
      </c>
      <c r="B163" s="212" t="s">
        <v>117</v>
      </c>
      <c r="C163" s="53"/>
      <c r="D163" s="242">
        <v>0</v>
      </c>
      <c r="E163" s="311" t="s">
        <v>15</v>
      </c>
      <c r="F163" s="80"/>
      <c r="G163" s="80"/>
      <c r="H163" s="80"/>
      <c r="I163" s="80"/>
      <c r="J163" s="46"/>
      <c r="K163" s="88"/>
      <c r="L163" s="42"/>
      <c r="M163" s="43"/>
      <c r="N163" s="196"/>
      <c r="P163" s="345"/>
      <c r="Q163" s="345"/>
    </row>
    <row r="164" spans="1:17" ht="15.6" x14ac:dyDescent="0.3">
      <c r="A164" s="139"/>
      <c r="B164" s="140"/>
      <c r="C164" s="40">
        <v>44</v>
      </c>
      <c r="D164" s="345">
        <v>205</v>
      </c>
      <c r="E164" s="40"/>
      <c r="F164" s="46"/>
      <c r="G164" s="46"/>
      <c r="H164" s="46"/>
      <c r="I164" s="46"/>
      <c r="J164" s="46"/>
      <c r="K164" s="42">
        <f t="shared" ref="K164:K169" si="24">J164+I164+H164+G164+F164+E164</f>
        <v>0</v>
      </c>
      <c r="L164" s="42">
        <f t="shared" ref="L164:L169" si="25">K164*D164</f>
        <v>0</v>
      </c>
      <c r="M164" s="43"/>
      <c r="N164" s="196"/>
      <c r="P164" s="345"/>
      <c r="Q164" s="345"/>
    </row>
    <row r="165" spans="1:17" ht="15.6" x14ac:dyDescent="0.3">
      <c r="A165" s="139"/>
      <c r="B165" s="140"/>
      <c r="C165" s="40">
        <v>46</v>
      </c>
      <c r="D165" s="345">
        <v>205</v>
      </c>
      <c r="E165" s="40"/>
      <c r="F165" s="46"/>
      <c r="G165" s="46"/>
      <c r="H165" s="46"/>
      <c r="I165" s="46"/>
      <c r="J165" s="46"/>
      <c r="K165" s="42">
        <f t="shared" si="24"/>
        <v>0</v>
      </c>
      <c r="L165" s="42">
        <f t="shared" si="25"/>
        <v>0</v>
      </c>
      <c r="M165" s="43"/>
      <c r="N165" s="196"/>
      <c r="P165" s="345"/>
      <c r="Q165" s="345"/>
    </row>
    <row r="166" spans="1:17" ht="15.6" x14ac:dyDescent="0.3">
      <c r="A166" s="139"/>
      <c r="B166" s="140"/>
      <c r="C166" s="40">
        <v>48</v>
      </c>
      <c r="D166" s="345">
        <v>205</v>
      </c>
      <c r="E166" s="40"/>
      <c r="F166" s="46"/>
      <c r="G166" s="46"/>
      <c r="H166" s="46"/>
      <c r="I166" s="46"/>
      <c r="J166" s="46"/>
      <c r="K166" s="42">
        <f t="shared" si="24"/>
        <v>0</v>
      </c>
      <c r="L166" s="42">
        <f t="shared" si="25"/>
        <v>0</v>
      </c>
      <c r="M166" s="43"/>
      <c r="N166" s="196"/>
      <c r="P166" s="345"/>
      <c r="Q166" s="345"/>
    </row>
    <row r="167" spans="1:17" ht="15.6" x14ac:dyDescent="0.3">
      <c r="A167" s="139"/>
      <c r="B167" s="228"/>
      <c r="C167" s="40">
        <v>50</v>
      </c>
      <c r="D167" s="345">
        <v>205</v>
      </c>
      <c r="E167" s="40"/>
      <c r="F167" s="46"/>
      <c r="G167" s="46"/>
      <c r="H167" s="46"/>
      <c r="I167" s="46"/>
      <c r="J167" s="46"/>
      <c r="K167" s="42">
        <f t="shared" si="24"/>
        <v>0</v>
      </c>
      <c r="L167" s="42">
        <f t="shared" si="25"/>
        <v>0</v>
      </c>
      <c r="M167" s="43"/>
      <c r="N167" s="196"/>
      <c r="P167" s="345"/>
      <c r="Q167" s="345"/>
    </row>
    <row r="168" spans="1:17" ht="15.6" x14ac:dyDescent="0.3">
      <c r="A168" s="139"/>
      <c r="B168" s="233"/>
      <c r="C168" s="40">
        <v>52</v>
      </c>
      <c r="D168" s="345">
        <v>219</v>
      </c>
      <c r="E168" s="40"/>
      <c r="F168" s="46"/>
      <c r="G168" s="46"/>
      <c r="H168" s="46"/>
      <c r="I168" s="46"/>
      <c r="J168" s="46"/>
      <c r="K168" s="42">
        <f t="shared" si="24"/>
        <v>0</v>
      </c>
      <c r="L168" s="42">
        <f t="shared" si="25"/>
        <v>0</v>
      </c>
      <c r="M168" s="43"/>
      <c r="N168" s="196"/>
      <c r="P168" s="345"/>
      <c r="Q168" s="345"/>
    </row>
    <row r="169" spans="1:17" ht="16.2" thickBot="1" x14ac:dyDescent="0.35">
      <c r="A169" s="139"/>
      <c r="B169" s="233"/>
      <c r="C169" s="40">
        <v>54</v>
      </c>
      <c r="D169" s="345">
        <v>219</v>
      </c>
      <c r="E169" s="40"/>
      <c r="F169" s="46"/>
      <c r="G169" s="46"/>
      <c r="H169" s="46"/>
      <c r="I169" s="46"/>
      <c r="J169" s="46"/>
      <c r="K169" s="42">
        <f t="shared" si="24"/>
        <v>0</v>
      </c>
      <c r="L169" s="42">
        <f t="shared" si="25"/>
        <v>0</v>
      </c>
      <c r="M169" s="43"/>
      <c r="N169" s="196"/>
      <c r="P169" s="345"/>
      <c r="Q169" s="345"/>
    </row>
    <row r="170" spans="1:17" ht="18.600000000000001" thickBot="1" x14ac:dyDescent="0.4">
      <c r="A170" s="173" t="s">
        <v>105</v>
      </c>
      <c r="B170" s="168"/>
      <c r="C170" s="169"/>
      <c r="D170" s="169"/>
      <c r="E170" s="169"/>
      <c r="F170" s="169"/>
      <c r="G170" s="169"/>
      <c r="H170" s="169"/>
      <c r="I170" s="169"/>
      <c r="J170" s="169"/>
      <c r="K170" s="324"/>
      <c r="L170" s="171">
        <f>SUM(L8:L169)</f>
        <v>0</v>
      </c>
      <c r="M170" s="172"/>
      <c r="N170" s="196"/>
      <c r="P170" s="345"/>
      <c r="Q170" s="345"/>
    </row>
    <row r="171" spans="1:17" ht="18" x14ac:dyDescent="0.35">
      <c r="A171" s="173" t="s">
        <v>102</v>
      </c>
      <c r="B171" s="174"/>
      <c r="C171" s="175"/>
      <c r="D171" s="175"/>
      <c r="E171" s="175"/>
      <c r="F171" s="175"/>
      <c r="G171" s="175"/>
      <c r="H171" s="175"/>
      <c r="I171" s="175"/>
      <c r="J171" s="175"/>
      <c r="K171" s="175"/>
      <c r="L171" s="176">
        <f>'Для малюків'!M877</f>
        <v>0</v>
      </c>
      <c r="M171" s="177"/>
      <c r="N171" s="196"/>
      <c r="P171" s="345"/>
      <c r="Q171" s="345"/>
    </row>
    <row r="172" spans="1:17" ht="18" x14ac:dyDescent="0.35">
      <c r="A172" s="178" t="s">
        <v>103</v>
      </c>
      <c r="B172" s="179"/>
      <c r="C172" s="180"/>
      <c r="D172" s="180"/>
      <c r="E172" s="180"/>
      <c r="F172" s="180"/>
      <c r="G172" s="180"/>
      <c r="H172" s="180"/>
      <c r="I172" s="180"/>
      <c r="J172" s="180"/>
      <c r="K172" s="180"/>
      <c r="L172" s="181">
        <f>'Для дітей від 1 до 12 р.'!M674</f>
        <v>0</v>
      </c>
      <c r="M172" s="182"/>
      <c r="N172" s="196"/>
      <c r="P172" s="345"/>
      <c r="Q172" s="345"/>
    </row>
    <row r="173" spans="1:17" ht="18" x14ac:dyDescent="0.35">
      <c r="A173" s="178" t="s">
        <v>104</v>
      </c>
      <c r="B173" s="179"/>
      <c r="C173" s="180"/>
      <c r="D173" s="180"/>
      <c r="E173" s="180"/>
      <c r="F173" s="180"/>
      <c r="G173" s="180"/>
      <c r="H173" s="180"/>
      <c r="I173" s="180"/>
      <c r="J173" s="180"/>
      <c r="K173" s="180"/>
      <c r="L173" s="181">
        <f>'Для дорослих'!L624</f>
        <v>0</v>
      </c>
      <c r="M173" s="182"/>
      <c r="N173" s="196"/>
      <c r="P173" s="345"/>
      <c r="Q173" s="345"/>
    </row>
    <row r="174" spans="1:17" ht="13.2" customHeight="1" thickBot="1" x14ac:dyDescent="0.4">
      <c r="A174" s="178"/>
      <c r="B174" s="184"/>
      <c r="C174" s="185"/>
      <c r="D174" s="185"/>
      <c r="E174" s="185"/>
      <c r="F174" s="185"/>
      <c r="G174" s="185"/>
      <c r="H174" s="185"/>
      <c r="I174" s="185"/>
      <c r="J174" s="185"/>
      <c r="K174" s="185"/>
      <c r="L174" s="186"/>
      <c r="M174" s="187"/>
      <c r="N174" s="196"/>
      <c r="P174" s="345"/>
      <c r="Q174" s="345"/>
    </row>
    <row r="175" spans="1:17" ht="24" thickBot="1" x14ac:dyDescent="0.5">
      <c r="A175" s="167" t="s">
        <v>106</v>
      </c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558">
        <f>L174+L173+L172+L171+L170</f>
        <v>0</v>
      </c>
      <c r="M175" s="191"/>
      <c r="N175" s="196"/>
      <c r="P175" s="345"/>
      <c r="Q175" s="345"/>
    </row>
    <row r="176" spans="1:17" ht="15" thickBot="1" x14ac:dyDescent="0.35">
      <c r="A176" s="183" t="s">
        <v>107</v>
      </c>
      <c r="B176" s="325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11"/>
      <c r="N176" s="196"/>
      <c r="P176" s="345"/>
      <c r="Q176" s="345"/>
    </row>
    <row r="177" spans="14:17" x14ac:dyDescent="0.3">
      <c r="N177" s="196"/>
      <c r="P177" s="345"/>
      <c r="Q177" s="345"/>
    </row>
    <row r="178" spans="14:17" x14ac:dyDescent="0.3">
      <c r="N178" s="196"/>
      <c r="P178" s="345"/>
      <c r="Q178" s="345"/>
    </row>
    <row r="179" spans="14:17" ht="13.8" customHeight="1" x14ac:dyDescent="0.3">
      <c r="N179" s="196"/>
      <c r="P179" s="345"/>
      <c r="Q179" s="345"/>
    </row>
    <row r="180" spans="14:17" ht="13.8" customHeight="1" x14ac:dyDescent="0.3">
      <c r="N180" s="196"/>
      <c r="P180" s="345"/>
      <c r="Q180" s="345"/>
    </row>
    <row r="181" spans="14:17" ht="13.8" customHeight="1" x14ac:dyDescent="0.3">
      <c r="N181" s="196"/>
      <c r="P181" s="345"/>
      <c r="Q181" s="345"/>
    </row>
    <row r="182" spans="14:17" ht="13.8" customHeight="1" x14ac:dyDescent="0.3">
      <c r="N182" s="196"/>
      <c r="P182" s="345"/>
      <c r="Q182" s="345"/>
    </row>
    <row r="183" spans="14:17" ht="13.8" customHeight="1" x14ac:dyDescent="0.3">
      <c r="N183" s="196"/>
      <c r="P183" s="345"/>
      <c r="Q183" s="345"/>
    </row>
    <row r="184" spans="14:17" ht="13.8" customHeight="1" x14ac:dyDescent="0.3">
      <c r="N184" s="196"/>
      <c r="P184" s="345"/>
      <c r="Q184" s="345"/>
    </row>
    <row r="185" spans="14:17" ht="13.8" customHeight="1" x14ac:dyDescent="0.3">
      <c r="N185" s="196"/>
      <c r="P185" s="345"/>
      <c r="Q185" s="345"/>
    </row>
    <row r="186" spans="14:17" x14ac:dyDescent="0.3">
      <c r="N186" s="196"/>
      <c r="P186" s="345"/>
      <c r="Q186" s="345"/>
    </row>
    <row r="187" spans="14:17" x14ac:dyDescent="0.3">
      <c r="N187" s="196"/>
      <c r="P187" s="345"/>
      <c r="Q187" s="345"/>
    </row>
    <row r="188" spans="14:17" x14ac:dyDescent="0.3">
      <c r="N188" s="196"/>
      <c r="P188" s="345"/>
      <c r="Q188" s="345"/>
    </row>
    <row r="189" spans="14:17" x14ac:dyDescent="0.3">
      <c r="N189" s="196"/>
      <c r="P189" s="345"/>
      <c r="Q189" s="345"/>
    </row>
    <row r="190" spans="14:17" x14ac:dyDescent="0.3">
      <c r="N190" s="196"/>
      <c r="P190" s="345"/>
      <c r="Q190" s="345"/>
    </row>
    <row r="191" spans="14:17" x14ac:dyDescent="0.3">
      <c r="N191" s="196"/>
      <c r="P191" s="345"/>
      <c r="Q191" s="345"/>
    </row>
    <row r="192" spans="14:17" x14ac:dyDescent="0.3">
      <c r="N192" s="196"/>
      <c r="P192" s="345"/>
      <c r="Q192" s="345"/>
    </row>
    <row r="193" spans="14:17" x14ac:dyDescent="0.3">
      <c r="N193" s="196"/>
      <c r="P193" s="345"/>
      <c r="Q193" s="345"/>
    </row>
    <row r="194" spans="14:17" x14ac:dyDescent="0.3">
      <c r="N194" s="196"/>
      <c r="P194" s="345"/>
      <c r="Q194" s="345"/>
    </row>
    <row r="195" spans="14:17" x14ac:dyDescent="0.3">
      <c r="N195" s="196"/>
      <c r="P195" s="345"/>
      <c r="Q195" s="345"/>
    </row>
    <row r="196" spans="14:17" x14ac:dyDescent="0.3">
      <c r="N196" s="196"/>
      <c r="P196" s="345"/>
      <c r="Q196" s="345"/>
    </row>
    <row r="197" spans="14:17" x14ac:dyDescent="0.3">
      <c r="N197" s="196"/>
      <c r="P197" s="345"/>
      <c r="Q197" s="345"/>
    </row>
    <row r="198" spans="14:17" x14ac:dyDescent="0.3">
      <c r="N198" s="196"/>
      <c r="P198" s="345"/>
      <c r="Q198" s="345"/>
    </row>
    <row r="199" spans="14:17" x14ac:dyDescent="0.3">
      <c r="N199" s="196"/>
      <c r="P199" s="345"/>
      <c r="Q199" s="345"/>
    </row>
    <row r="200" spans="14:17" x14ac:dyDescent="0.3">
      <c r="N200" s="196"/>
      <c r="P200" s="345"/>
      <c r="Q200" s="345"/>
    </row>
    <row r="201" spans="14:17" x14ac:dyDescent="0.3">
      <c r="N201" s="196"/>
      <c r="P201" s="345"/>
      <c r="Q201" s="345"/>
    </row>
    <row r="202" spans="14:17" x14ac:dyDescent="0.3">
      <c r="N202" s="196"/>
      <c r="P202" s="345"/>
      <c r="Q202" s="345"/>
    </row>
    <row r="203" spans="14:17" x14ac:dyDescent="0.3">
      <c r="N203" s="196"/>
      <c r="P203" s="345"/>
      <c r="Q203" s="345"/>
    </row>
    <row r="204" spans="14:17" x14ac:dyDescent="0.3">
      <c r="N204" s="196"/>
      <c r="P204" s="345"/>
      <c r="Q204" s="345"/>
    </row>
    <row r="205" spans="14:17" x14ac:dyDescent="0.3">
      <c r="N205" s="196"/>
      <c r="P205" s="345"/>
      <c r="Q205" s="345"/>
    </row>
    <row r="206" spans="14:17" x14ac:dyDescent="0.3">
      <c r="N206" s="196"/>
      <c r="P206" s="345"/>
      <c r="Q206" s="345"/>
    </row>
    <row r="207" spans="14:17" x14ac:dyDescent="0.3">
      <c r="N207" s="196"/>
      <c r="P207" s="345"/>
      <c r="Q207" s="345"/>
    </row>
    <row r="208" spans="14:17" x14ac:dyDescent="0.3">
      <c r="N208" s="196"/>
      <c r="P208" s="345"/>
      <c r="Q208" s="345"/>
    </row>
    <row r="209" spans="14:17" x14ac:dyDescent="0.3">
      <c r="N209" s="196"/>
      <c r="P209" s="345"/>
      <c r="Q209" s="345"/>
    </row>
    <row r="210" spans="14:17" x14ac:dyDescent="0.3">
      <c r="N210" s="196"/>
      <c r="P210" s="345"/>
      <c r="Q210" s="345"/>
    </row>
    <row r="211" spans="14:17" x14ac:dyDescent="0.3">
      <c r="N211" s="196"/>
      <c r="P211" s="345"/>
      <c r="Q211" s="345"/>
    </row>
    <row r="212" spans="14:17" x14ac:dyDescent="0.3">
      <c r="N212" s="196"/>
      <c r="P212" s="345"/>
      <c r="Q212" s="345"/>
    </row>
    <row r="213" spans="14:17" x14ac:dyDescent="0.3">
      <c r="N213" s="196"/>
      <c r="P213" s="345"/>
      <c r="Q213" s="345"/>
    </row>
    <row r="214" spans="14:17" x14ac:dyDescent="0.3">
      <c r="N214" s="196"/>
      <c r="P214" s="345"/>
      <c r="Q214" s="345"/>
    </row>
    <row r="215" spans="14:17" x14ac:dyDescent="0.3">
      <c r="N215" s="196"/>
      <c r="P215" s="345"/>
      <c r="Q215" s="345"/>
    </row>
    <row r="216" spans="14:17" x14ac:dyDescent="0.3">
      <c r="N216" s="196"/>
      <c r="P216" s="345"/>
      <c r="Q216" s="345"/>
    </row>
    <row r="217" spans="14:17" x14ac:dyDescent="0.3">
      <c r="N217" s="196"/>
      <c r="P217" s="345"/>
      <c r="Q217" s="345"/>
    </row>
    <row r="218" spans="14:17" x14ac:dyDescent="0.3">
      <c r="N218" s="196"/>
      <c r="P218" s="345"/>
      <c r="Q218" s="345"/>
    </row>
    <row r="219" spans="14:17" x14ac:dyDescent="0.3">
      <c r="N219" s="196"/>
      <c r="P219" s="345"/>
      <c r="Q219" s="345"/>
    </row>
    <row r="220" spans="14:17" x14ac:dyDescent="0.3">
      <c r="N220" s="196"/>
      <c r="P220" s="345"/>
      <c r="Q220" s="345"/>
    </row>
    <row r="221" spans="14:17" x14ac:dyDescent="0.3">
      <c r="N221" s="196"/>
      <c r="P221" s="345"/>
      <c r="Q221" s="345"/>
    </row>
    <row r="222" spans="14:17" x14ac:dyDescent="0.3">
      <c r="N222" s="196"/>
      <c r="P222" s="345"/>
      <c r="Q222" s="345"/>
    </row>
    <row r="223" spans="14:17" x14ac:dyDescent="0.3">
      <c r="N223" s="196"/>
      <c r="P223" s="345"/>
      <c r="Q223" s="345"/>
    </row>
    <row r="224" spans="14:17" x14ac:dyDescent="0.3">
      <c r="N224" s="196"/>
      <c r="P224" s="345"/>
      <c r="Q224" s="345"/>
    </row>
    <row r="225" spans="1:17" x14ac:dyDescent="0.3">
      <c r="N225" s="196"/>
      <c r="P225" s="345"/>
      <c r="Q225" s="345"/>
    </row>
    <row r="226" spans="1:17" x14ac:dyDescent="0.3">
      <c r="N226" s="196"/>
      <c r="P226" s="345"/>
      <c r="Q226" s="345"/>
    </row>
    <row r="227" spans="1:17" x14ac:dyDescent="0.3">
      <c r="N227" s="196"/>
    </row>
    <row r="228" spans="1:17" x14ac:dyDescent="0.3">
      <c r="N228" s="196"/>
    </row>
    <row r="229" spans="1:17" x14ac:dyDescent="0.3">
      <c r="N229" s="196"/>
    </row>
    <row r="230" spans="1:17" x14ac:dyDescent="0.3">
      <c r="N230" s="196"/>
    </row>
    <row r="231" spans="1:17" x14ac:dyDescent="0.3">
      <c r="N231" s="196"/>
    </row>
    <row r="232" spans="1:17" x14ac:dyDescent="0.3">
      <c r="N232" s="196"/>
    </row>
    <row r="233" spans="1:17" x14ac:dyDescent="0.3">
      <c r="N233" s="196"/>
    </row>
    <row r="234" spans="1:17" x14ac:dyDescent="0.3">
      <c r="N234" s="196"/>
    </row>
    <row r="235" spans="1:17" x14ac:dyDescent="0.3">
      <c r="A235" s="493"/>
      <c r="B235" s="493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</row>
    <row r="236" spans="1:17" x14ac:dyDescent="0.3">
      <c r="A236" s="493"/>
      <c r="B236" s="493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</row>
    <row r="237" spans="1:17" x14ac:dyDescent="0.3">
      <c r="A237" s="493"/>
      <c r="B237" s="493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</row>
    <row r="238" spans="1:17" x14ac:dyDescent="0.3">
      <c r="A238" s="493"/>
      <c r="B238" s="493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</row>
    <row r="239" spans="1:17" x14ac:dyDescent="0.3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</row>
    <row r="240" spans="1:17" x14ac:dyDescent="0.3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</row>
    <row r="241" spans="1:16" x14ac:dyDescent="0.3">
      <c r="A241" s="493"/>
      <c r="B241" s="493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</row>
    <row r="242" spans="1:16" x14ac:dyDescent="0.3">
      <c r="A242" s="493"/>
      <c r="B242" s="493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</row>
    <row r="243" spans="1:16" x14ac:dyDescent="0.3">
      <c r="A243" s="493"/>
      <c r="B243" s="493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</row>
    <row r="244" spans="1:16" x14ac:dyDescent="0.3">
      <c r="A244" s="493"/>
      <c r="B244" s="493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</row>
    <row r="245" spans="1:16" x14ac:dyDescent="0.3">
      <c r="A245" s="493"/>
      <c r="B245" s="493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</row>
    <row r="246" spans="1:16" x14ac:dyDescent="0.3">
      <c r="A246" s="493"/>
      <c r="B246" s="493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</row>
    <row r="247" spans="1:16" x14ac:dyDescent="0.3">
      <c r="A247" s="493"/>
      <c r="B247" s="493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</row>
    <row r="248" spans="1:16" x14ac:dyDescent="0.3">
      <c r="A248" s="493"/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</row>
    <row r="249" spans="1:16" x14ac:dyDescent="0.3">
      <c r="A249" s="493"/>
      <c r="B249" s="493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</row>
    <row r="250" spans="1:16" x14ac:dyDescent="0.3">
      <c r="A250" s="493"/>
      <c r="B250" s="493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</row>
    <row r="251" spans="1:16" x14ac:dyDescent="0.3">
      <c r="A251" s="493"/>
      <c r="B251" s="493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</row>
    <row r="252" spans="1:16" x14ac:dyDescent="0.3">
      <c r="A252" s="493"/>
      <c r="B252" s="493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</row>
    <row r="253" spans="1:16" x14ac:dyDescent="0.3">
      <c r="A253" s="493"/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</row>
    <row r="254" spans="1:16" x14ac:dyDescent="0.3">
      <c r="A254" s="493"/>
      <c r="B254" s="493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</row>
    <row r="255" spans="1:16" x14ac:dyDescent="0.3">
      <c r="A255" s="493"/>
      <c r="B255" s="493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</row>
    <row r="256" spans="1:16" x14ac:dyDescent="0.3">
      <c r="A256" s="493"/>
      <c r="B256" s="493"/>
      <c r="C256" s="493"/>
      <c r="D256" s="493"/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</row>
    <row r="257" spans="1:16" x14ac:dyDescent="0.3">
      <c r="A257" s="493"/>
      <c r="B257" s="493"/>
      <c r="C257" s="493"/>
      <c r="D257" s="493"/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</row>
    <row r="258" spans="1:16" x14ac:dyDescent="0.3">
      <c r="A258" s="493"/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</row>
    <row r="259" spans="1:16" x14ac:dyDescent="0.3">
      <c r="A259" s="493"/>
      <c r="B259" s="493"/>
      <c r="C259" s="493"/>
      <c r="D259" s="493"/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</row>
    <row r="260" spans="1:16" x14ac:dyDescent="0.3">
      <c r="A260" s="493"/>
      <c r="B260" s="493"/>
      <c r="C260" s="493"/>
      <c r="D260" s="493"/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</row>
    <row r="261" spans="1:16" x14ac:dyDescent="0.3">
      <c r="A261" s="493"/>
      <c r="B261" s="493"/>
      <c r="C261" s="493"/>
      <c r="D261" s="493"/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</row>
    <row r="262" spans="1:16" x14ac:dyDescent="0.3">
      <c r="A262" s="493"/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</row>
    <row r="263" spans="1:16" x14ac:dyDescent="0.3">
      <c r="A263" s="493"/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</row>
    <row r="264" spans="1:16" x14ac:dyDescent="0.3">
      <c r="A264" s="493"/>
      <c r="B264" s="493"/>
      <c r="C264" s="493"/>
      <c r="D264" s="493"/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</row>
    <row r="265" spans="1:16" x14ac:dyDescent="0.3">
      <c r="A265" s="493"/>
      <c r="B265" s="493"/>
      <c r="C265" s="493"/>
      <c r="D265" s="493"/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</row>
    <row r="266" spans="1:16" x14ac:dyDescent="0.3">
      <c r="A266" s="493"/>
      <c r="B266" s="493"/>
      <c r="C266" s="493"/>
      <c r="D266" s="493"/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</row>
    <row r="267" spans="1:16" ht="16.2" customHeight="1" x14ac:dyDescent="0.3">
      <c r="A267" s="493"/>
      <c r="B267" s="493"/>
      <c r="C267" s="493"/>
      <c r="D267" s="493"/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</row>
    <row r="268" spans="1:16" x14ac:dyDescent="0.3">
      <c r="A268" s="493"/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</row>
    <row r="269" spans="1:16" x14ac:dyDescent="0.3">
      <c r="A269" s="493"/>
      <c r="B269" s="493"/>
      <c r="C269" s="493"/>
      <c r="D269" s="493"/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</row>
    <row r="270" spans="1:16" x14ac:dyDescent="0.3">
      <c r="A270" s="493"/>
      <c r="B270" s="493"/>
      <c r="C270" s="493"/>
      <c r="D270" s="493"/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</row>
    <row r="271" spans="1:16" x14ac:dyDescent="0.3">
      <c r="A271" s="493"/>
      <c r="B271" s="493"/>
      <c r="C271" s="493"/>
      <c r="D271" s="493"/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</row>
    <row r="272" spans="1:16" x14ac:dyDescent="0.3">
      <c r="A272" s="493"/>
      <c r="B272" s="493"/>
      <c r="C272" s="493"/>
      <c r="D272" s="493"/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</row>
    <row r="273" spans="1:16" x14ac:dyDescent="0.3">
      <c r="A273" s="493"/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</row>
    <row r="274" spans="1:16" x14ac:dyDescent="0.3">
      <c r="A274" s="493"/>
      <c r="B274" s="493"/>
      <c r="C274" s="493"/>
      <c r="D274" s="493"/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</row>
    <row r="275" spans="1:16" x14ac:dyDescent="0.3">
      <c r="A275" s="493"/>
      <c r="B275" s="493"/>
      <c r="C275" s="493"/>
      <c r="D275" s="493"/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</row>
    <row r="276" spans="1:16" x14ac:dyDescent="0.3">
      <c r="A276" s="493"/>
      <c r="B276" s="493"/>
      <c r="C276" s="493"/>
      <c r="D276" s="493"/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</row>
    <row r="277" spans="1:16" x14ac:dyDescent="0.3">
      <c r="A277" s="493"/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</row>
    <row r="278" spans="1:16" x14ac:dyDescent="0.3">
      <c r="A278" s="493"/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</row>
    <row r="279" spans="1:16" x14ac:dyDescent="0.3">
      <c r="A279" s="493"/>
      <c r="B279" s="493"/>
      <c r="C279" s="493"/>
      <c r="D279" s="493"/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</row>
    <row r="280" spans="1:16" x14ac:dyDescent="0.3">
      <c r="A280" s="493"/>
      <c r="B280" s="493"/>
      <c r="C280" s="493"/>
      <c r="D280" s="493"/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</row>
    <row r="281" spans="1:16" x14ac:dyDescent="0.3">
      <c r="A281" s="493"/>
      <c r="B281" s="493"/>
      <c r="C281" s="493"/>
      <c r="D281" s="493"/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</row>
    <row r="282" spans="1:16" x14ac:dyDescent="0.3">
      <c r="A282" s="493"/>
      <c r="B282" s="493"/>
      <c r="C282" s="493"/>
      <c r="D282" s="493"/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</row>
    <row r="283" spans="1:16" x14ac:dyDescent="0.3">
      <c r="A283" s="493"/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</row>
    <row r="284" spans="1:16" x14ac:dyDescent="0.3">
      <c r="A284" s="493"/>
      <c r="B284" s="493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</row>
    <row r="285" spans="1:16" x14ac:dyDescent="0.3">
      <c r="A285" s="493"/>
      <c r="B285" s="493"/>
      <c r="C285" s="493"/>
      <c r="D285" s="493"/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</row>
    <row r="286" spans="1:16" x14ac:dyDescent="0.3">
      <c r="A286" s="493"/>
      <c r="B286" s="493"/>
      <c r="C286" s="493"/>
      <c r="D286" s="493"/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</row>
    <row r="287" spans="1:16" x14ac:dyDescent="0.3">
      <c r="A287" s="493"/>
      <c r="B287" s="493"/>
      <c r="C287" s="493"/>
      <c r="D287" s="493"/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</row>
    <row r="288" spans="1:16" x14ac:dyDescent="0.3">
      <c r="A288" s="493"/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</row>
    <row r="289" spans="1:16" x14ac:dyDescent="0.3">
      <c r="A289" s="493"/>
      <c r="B289" s="493"/>
      <c r="C289" s="493"/>
      <c r="D289" s="493"/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</row>
    <row r="290" spans="1:16" x14ac:dyDescent="0.3">
      <c r="A290" s="493"/>
      <c r="B290" s="493"/>
      <c r="C290" s="493"/>
      <c r="D290" s="493"/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</row>
    <row r="291" spans="1:16" ht="15.6" customHeight="1" x14ac:dyDescent="0.3">
      <c r="A291" s="493"/>
      <c r="B291" s="493"/>
      <c r="C291" s="493"/>
      <c r="D291" s="493"/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</row>
    <row r="292" spans="1:16" ht="15.6" customHeight="1" x14ac:dyDescent="0.3">
      <c r="A292" s="493"/>
      <c r="B292" s="493"/>
      <c r="C292" s="493"/>
      <c r="D292" s="493"/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</row>
    <row r="293" spans="1:16" ht="15.6" customHeight="1" x14ac:dyDescent="0.3">
      <c r="A293" s="493"/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</row>
    <row r="294" spans="1:16" ht="15.6" customHeight="1" x14ac:dyDescent="0.3">
      <c r="A294" s="493"/>
      <c r="B294" s="493"/>
      <c r="C294" s="493"/>
      <c r="D294" s="493"/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</row>
    <row r="295" spans="1:16" ht="15.6" customHeight="1" x14ac:dyDescent="0.3">
      <c r="A295" s="493"/>
      <c r="B295" s="493"/>
      <c r="C295" s="493"/>
      <c r="D295" s="493"/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</row>
    <row r="296" spans="1:16" ht="15.6" customHeight="1" x14ac:dyDescent="0.3">
      <c r="A296" s="493"/>
      <c r="B296" s="493"/>
      <c r="C296" s="493"/>
      <c r="D296" s="493"/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</row>
    <row r="297" spans="1:16" ht="15.6" customHeight="1" x14ac:dyDescent="0.3">
      <c r="A297" s="493"/>
      <c r="B297" s="493"/>
      <c r="C297" s="493"/>
      <c r="D297" s="493"/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</row>
    <row r="298" spans="1:16" ht="15.6" customHeight="1" x14ac:dyDescent="0.3">
      <c r="A298" s="493"/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</row>
    <row r="299" spans="1:16" ht="15.6" customHeight="1" x14ac:dyDescent="0.3">
      <c r="A299" s="493"/>
      <c r="B299" s="493"/>
      <c r="C299" s="493"/>
      <c r="D299" s="493"/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</row>
    <row r="300" spans="1:16" ht="15.6" customHeight="1" x14ac:dyDescent="0.3">
      <c r="A300" s="493"/>
      <c r="B300" s="493"/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</row>
    <row r="301" spans="1:16" ht="15.6" customHeight="1" x14ac:dyDescent="0.3">
      <c r="A301" s="493"/>
      <c r="B301" s="493"/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</row>
    <row r="302" spans="1:16" ht="15.6" customHeight="1" x14ac:dyDescent="0.3">
      <c r="A302" s="493"/>
      <c r="B302" s="493"/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</row>
    <row r="303" spans="1:16" ht="15.6" customHeight="1" x14ac:dyDescent="0.3">
      <c r="A303" s="493"/>
      <c r="B303" s="493"/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</row>
    <row r="304" spans="1:16" ht="15.6" customHeight="1" x14ac:dyDescent="0.3">
      <c r="A304" s="493"/>
      <c r="B304" s="493"/>
      <c r="C304" s="493"/>
      <c r="D304" s="493"/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</row>
    <row r="305" spans="1:16" ht="15.6" customHeight="1" x14ac:dyDescent="0.3">
      <c r="A305" s="493"/>
      <c r="B305" s="493"/>
      <c r="C305" s="493"/>
      <c r="D305" s="493"/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</row>
    <row r="306" spans="1:16" ht="15.6" customHeight="1" x14ac:dyDescent="0.3">
      <c r="A306" s="493"/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</row>
    <row r="307" spans="1:16" x14ac:dyDescent="0.3">
      <c r="A307" s="493"/>
      <c r="B307" s="493"/>
      <c r="C307" s="493"/>
      <c r="D307" s="493"/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</row>
    <row r="308" spans="1:16" x14ac:dyDescent="0.3">
      <c r="A308" s="493"/>
      <c r="B308" s="493"/>
      <c r="C308" s="493"/>
      <c r="D308" s="493"/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</row>
    <row r="309" spans="1:16" x14ac:dyDescent="0.3">
      <c r="A309" s="493"/>
      <c r="B309" s="493"/>
      <c r="C309" s="493"/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</row>
    <row r="310" spans="1:16" x14ac:dyDescent="0.3">
      <c r="A310" s="493"/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</row>
    <row r="311" spans="1:16" x14ac:dyDescent="0.3">
      <c r="A311" s="493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</row>
    <row r="312" spans="1:16" x14ac:dyDescent="0.3">
      <c r="A312" s="493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</row>
    <row r="313" spans="1:16" x14ac:dyDescent="0.3">
      <c r="A313" s="493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</row>
    <row r="314" spans="1:16" x14ac:dyDescent="0.3">
      <c r="A314" s="493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</row>
    <row r="315" spans="1:16" x14ac:dyDescent="0.3">
      <c r="A315" s="493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</row>
    <row r="316" spans="1:16" x14ac:dyDescent="0.3">
      <c r="A316" s="493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</row>
    <row r="317" spans="1:16" x14ac:dyDescent="0.3">
      <c r="A317" s="493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</row>
    <row r="318" spans="1:16" x14ac:dyDescent="0.3">
      <c r="A318" s="493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</row>
    <row r="319" spans="1:16" x14ac:dyDescent="0.3">
      <c r="A319" s="493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</row>
    <row r="320" spans="1:16" x14ac:dyDescent="0.3">
      <c r="A320" s="493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</row>
    <row r="321" spans="1:16" x14ac:dyDescent="0.3">
      <c r="A321" s="493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</row>
    <row r="322" spans="1:16" x14ac:dyDescent="0.3">
      <c r="A322" s="493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</row>
    <row r="323" spans="1:16" x14ac:dyDescent="0.3">
      <c r="A323" s="493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</row>
    <row r="324" spans="1:16" x14ac:dyDescent="0.3">
      <c r="A324" s="493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</row>
    <row r="325" spans="1:16" x14ac:dyDescent="0.3">
      <c r="A325" s="493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</row>
    <row r="326" spans="1:16" x14ac:dyDescent="0.3">
      <c r="A326" s="493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</row>
    <row r="327" spans="1:16" x14ac:dyDescent="0.3">
      <c r="A327" s="493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</row>
    <row r="328" spans="1:16" x14ac:dyDescent="0.3">
      <c r="A328" s="493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</row>
    <row r="329" spans="1:16" x14ac:dyDescent="0.3">
      <c r="A329" s="493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</row>
    <row r="330" spans="1:16" x14ac:dyDescent="0.3">
      <c r="A330" s="493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</row>
    <row r="331" spans="1:16" x14ac:dyDescent="0.3">
      <c r="A331" s="493"/>
      <c r="B331" s="493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</row>
    <row r="332" spans="1:16" x14ac:dyDescent="0.3">
      <c r="A332" s="493"/>
      <c r="B332" s="493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</row>
    <row r="333" spans="1:16" x14ac:dyDescent="0.3">
      <c r="A333" s="493"/>
      <c r="B333" s="493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</row>
    <row r="334" spans="1:16" x14ac:dyDescent="0.3">
      <c r="A334" s="493"/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</row>
    <row r="335" spans="1:16" x14ac:dyDescent="0.3">
      <c r="A335" s="493"/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</row>
    <row r="336" spans="1:16" x14ac:dyDescent="0.3">
      <c r="A336" s="493"/>
      <c r="B336" s="493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</row>
    <row r="337" spans="1:16" x14ac:dyDescent="0.3">
      <c r="A337" s="493"/>
      <c r="B337" s="493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</row>
    <row r="338" spans="1:16" x14ac:dyDescent="0.3">
      <c r="A338" s="493"/>
      <c r="B338" s="493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</row>
    <row r="339" spans="1:16" x14ac:dyDescent="0.3">
      <c r="A339" s="493"/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</row>
    <row r="340" spans="1:16" x14ac:dyDescent="0.3">
      <c r="A340" s="493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</row>
    <row r="341" spans="1:16" x14ac:dyDescent="0.3">
      <c r="A341" s="493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</row>
    <row r="342" spans="1:16" x14ac:dyDescent="0.3">
      <c r="A342" s="493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</row>
    <row r="343" spans="1:16" x14ac:dyDescent="0.3">
      <c r="A343" s="493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</row>
    <row r="344" spans="1:16" x14ac:dyDescent="0.3">
      <c r="A344" s="493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</row>
    <row r="345" spans="1:16" x14ac:dyDescent="0.3">
      <c r="A345" s="493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</row>
    <row r="346" spans="1:16" x14ac:dyDescent="0.3">
      <c r="A346" s="493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</row>
    <row r="347" spans="1:16" x14ac:dyDescent="0.3">
      <c r="A347" s="493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</row>
    <row r="348" spans="1:16" x14ac:dyDescent="0.3">
      <c r="A348" s="493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</row>
    <row r="349" spans="1:16" x14ac:dyDescent="0.3">
      <c r="A349" s="493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</row>
    <row r="350" spans="1:16" x14ac:dyDescent="0.3">
      <c r="A350" s="493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</row>
    <row r="351" spans="1:16" x14ac:dyDescent="0.3">
      <c r="A351" s="493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</row>
    <row r="352" spans="1:16" x14ac:dyDescent="0.3">
      <c r="A352" s="493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</row>
    <row r="353" spans="1:16" x14ac:dyDescent="0.3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</row>
    <row r="354" spans="1:16" x14ac:dyDescent="0.3">
      <c r="A354" s="493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</row>
    <row r="355" spans="1:16" x14ac:dyDescent="0.3">
      <c r="A355" s="493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</row>
    <row r="356" spans="1:16" x14ac:dyDescent="0.3">
      <c r="A356" s="493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</row>
    <row r="357" spans="1:16" x14ac:dyDescent="0.3">
      <c r="A357" s="493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</row>
    <row r="358" spans="1:16" x14ac:dyDescent="0.3">
      <c r="A358" s="493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</row>
    <row r="359" spans="1:16" x14ac:dyDescent="0.3">
      <c r="A359" s="493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</row>
    <row r="360" spans="1:16" x14ac:dyDescent="0.3">
      <c r="A360" s="493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</row>
    <row r="361" spans="1:16" x14ac:dyDescent="0.3">
      <c r="A361" s="493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</row>
    <row r="362" spans="1:16" x14ac:dyDescent="0.3">
      <c r="A362" s="493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</row>
    <row r="363" spans="1:16" x14ac:dyDescent="0.3">
      <c r="A363" s="493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</row>
    <row r="364" spans="1:16" x14ac:dyDescent="0.3">
      <c r="A364" s="493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</row>
    <row r="365" spans="1:16" x14ac:dyDescent="0.3">
      <c r="A365" s="493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</row>
    <row r="366" spans="1:16" x14ac:dyDescent="0.3">
      <c r="A366" s="493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</row>
    <row r="367" spans="1:16" x14ac:dyDescent="0.3">
      <c r="A367" s="493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</row>
    <row r="368" spans="1:16" x14ac:dyDescent="0.3">
      <c r="A368" s="493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</row>
    <row r="369" spans="1:16" x14ac:dyDescent="0.3">
      <c r="A369" s="493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</row>
    <row r="370" spans="1:16" x14ac:dyDescent="0.3">
      <c r="A370" s="493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</row>
    <row r="371" spans="1:16" x14ac:dyDescent="0.3">
      <c r="A371" s="493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</row>
    <row r="372" spans="1:16" x14ac:dyDescent="0.3">
      <c r="A372" s="493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</row>
    <row r="373" spans="1:16" x14ac:dyDescent="0.3">
      <c r="A373" s="493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</row>
    <row r="374" spans="1:16" x14ac:dyDescent="0.3">
      <c r="A374" s="493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</row>
    <row r="375" spans="1:16" x14ac:dyDescent="0.3">
      <c r="A375" s="493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</row>
    <row r="376" spans="1:16" x14ac:dyDescent="0.3">
      <c r="A376" s="493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</row>
    <row r="377" spans="1:16" x14ac:dyDescent="0.3">
      <c r="A377" s="493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</row>
    <row r="378" spans="1:16" x14ac:dyDescent="0.3">
      <c r="A378" s="493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</row>
    <row r="379" spans="1:16" x14ac:dyDescent="0.3">
      <c r="A379" s="493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</row>
    <row r="380" spans="1:16" x14ac:dyDescent="0.3">
      <c r="A380" s="493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</row>
    <row r="381" spans="1:16" x14ac:dyDescent="0.3">
      <c r="A381" s="493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</row>
    <row r="382" spans="1:16" x14ac:dyDescent="0.3">
      <c r="A382" s="493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</row>
    <row r="383" spans="1:16" x14ac:dyDescent="0.3">
      <c r="A383" s="493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</row>
    <row r="384" spans="1:16" x14ac:dyDescent="0.3">
      <c r="A384" s="493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</row>
    <row r="385" spans="1:16" x14ac:dyDescent="0.3">
      <c r="A385" s="493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</row>
    <row r="386" spans="1:16" x14ac:dyDescent="0.3">
      <c r="A386" s="493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</row>
    <row r="387" spans="1:16" x14ac:dyDescent="0.3">
      <c r="A387" s="493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</row>
    <row r="388" spans="1:16" x14ac:dyDescent="0.3">
      <c r="A388" s="493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</row>
    <row r="389" spans="1:16" x14ac:dyDescent="0.3">
      <c r="A389" s="493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</row>
    <row r="390" spans="1:16" x14ac:dyDescent="0.3">
      <c r="A390" s="493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</row>
    <row r="391" spans="1:16" x14ac:dyDescent="0.3">
      <c r="A391" s="493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</row>
    <row r="392" spans="1:16" x14ac:dyDescent="0.3">
      <c r="A392" s="493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</row>
    <row r="393" spans="1:16" x14ac:dyDescent="0.3">
      <c r="A393" s="493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</row>
    <row r="394" spans="1:16" x14ac:dyDescent="0.3">
      <c r="A394" s="493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</row>
    <row r="395" spans="1:16" x14ac:dyDescent="0.3">
      <c r="A395" s="493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</row>
    <row r="396" spans="1:16" x14ac:dyDescent="0.3">
      <c r="A396" s="493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</row>
    <row r="397" spans="1:16" x14ac:dyDescent="0.3">
      <c r="A397" s="493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</row>
    <row r="398" spans="1:16" x14ac:dyDescent="0.3">
      <c r="A398" s="493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</row>
    <row r="399" spans="1:16" x14ac:dyDescent="0.3">
      <c r="A399" s="493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</row>
    <row r="400" spans="1:16" x14ac:dyDescent="0.3">
      <c r="A400" s="493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</row>
    <row r="401" spans="1:16" x14ac:dyDescent="0.3">
      <c r="A401" s="493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</row>
    <row r="402" spans="1:16" x14ac:dyDescent="0.3">
      <c r="A402" s="493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</row>
    <row r="403" spans="1:16" x14ac:dyDescent="0.3">
      <c r="A403" s="493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</row>
    <row r="404" spans="1:16" x14ac:dyDescent="0.3">
      <c r="A404" s="493"/>
      <c r="B404" s="493"/>
      <c r="C404" s="493"/>
      <c r="D404" s="493"/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</row>
    <row r="405" spans="1:16" x14ac:dyDescent="0.3">
      <c r="A405" s="493"/>
      <c r="B405" s="493"/>
      <c r="C405" s="493"/>
      <c r="D405" s="493"/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</row>
    <row r="406" spans="1:16" x14ac:dyDescent="0.3">
      <c r="A406" s="493"/>
      <c r="B406" s="493"/>
      <c r="C406" s="493"/>
      <c r="D406" s="493"/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</row>
    <row r="407" spans="1:16" x14ac:dyDescent="0.3">
      <c r="A407" s="493"/>
      <c r="B407" s="493"/>
      <c r="C407" s="493"/>
      <c r="D407" s="493"/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</row>
    <row r="408" spans="1:16" x14ac:dyDescent="0.3">
      <c r="A408" s="493"/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</row>
    <row r="409" spans="1:16" x14ac:dyDescent="0.3">
      <c r="A409" s="493"/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</row>
    <row r="410" spans="1:16" x14ac:dyDescent="0.3">
      <c r="A410" s="493"/>
      <c r="B410" s="493"/>
      <c r="C410" s="493"/>
      <c r="D410" s="493"/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</row>
    <row r="411" spans="1:16" x14ac:dyDescent="0.3">
      <c r="A411" s="493"/>
      <c r="B411" s="493"/>
      <c r="C411" s="493"/>
      <c r="D411" s="493"/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</row>
    <row r="412" spans="1:16" x14ac:dyDescent="0.3">
      <c r="A412" s="493"/>
      <c r="B412" s="493"/>
      <c r="C412" s="493"/>
      <c r="D412" s="493"/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</row>
    <row r="413" spans="1:16" x14ac:dyDescent="0.3">
      <c r="A413" s="493"/>
      <c r="B413" s="493"/>
      <c r="C413" s="493"/>
      <c r="D413" s="493"/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</row>
    <row r="414" spans="1:16" x14ac:dyDescent="0.3">
      <c r="A414" s="493"/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</row>
    <row r="415" spans="1:16" x14ac:dyDescent="0.3">
      <c r="A415" s="493"/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</row>
    <row r="416" spans="1:16" x14ac:dyDescent="0.3">
      <c r="A416" s="493"/>
      <c r="B416" s="493"/>
      <c r="C416" s="493"/>
      <c r="D416" s="493"/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</row>
    <row r="417" spans="1:16" x14ac:dyDescent="0.3">
      <c r="A417" s="493"/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</row>
    <row r="418" spans="1:16" x14ac:dyDescent="0.3">
      <c r="A418" s="493"/>
      <c r="B418" s="493"/>
      <c r="C418" s="493"/>
      <c r="D418" s="493"/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</row>
    <row r="419" spans="1:16" x14ac:dyDescent="0.3">
      <c r="A419" s="493"/>
      <c r="B419" s="493"/>
      <c r="C419" s="493"/>
      <c r="D419" s="493"/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</row>
    <row r="420" spans="1:16" x14ac:dyDescent="0.3">
      <c r="A420" s="493"/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</row>
    <row r="421" spans="1:16" x14ac:dyDescent="0.3">
      <c r="A421" s="493"/>
      <c r="B421" s="493"/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</row>
    <row r="422" spans="1:16" x14ac:dyDescent="0.3">
      <c r="A422" s="493"/>
      <c r="B422" s="493"/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</row>
    <row r="423" spans="1:16" x14ac:dyDescent="0.3">
      <c r="A423" s="493"/>
      <c r="B423" s="493"/>
      <c r="C423" s="493"/>
      <c r="D423" s="493"/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</row>
    <row r="424" spans="1:16" x14ac:dyDescent="0.3">
      <c r="A424" s="493"/>
      <c r="B424" s="493"/>
      <c r="C424" s="493"/>
      <c r="D424" s="493"/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</row>
    <row r="425" spans="1:16" x14ac:dyDescent="0.3">
      <c r="A425" s="493"/>
      <c r="B425" s="493"/>
      <c r="C425" s="493"/>
      <c r="D425" s="493"/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</row>
    <row r="426" spans="1:16" x14ac:dyDescent="0.3">
      <c r="A426" s="493"/>
      <c r="B426" s="493"/>
      <c r="C426" s="493"/>
      <c r="D426" s="493"/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</row>
    <row r="427" spans="1:16" x14ac:dyDescent="0.3">
      <c r="A427" s="493"/>
      <c r="B427" s="493"/>
      <c r="C427" s="493"/>
      <c r="D427" s="493"/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</row>
    <row r="428" spans="1:16" x14ac:dyDescent="0.3">
      <c r="A428" s="493"/>
      <c r="B428" s="493"/>
      <c r="C428" s="493"/>
      <c r="D428" s="493"/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</row>
    <row r="429" spans="1:16" x14ac:dyDescent="0.3">
      <c r="A429" s="493"/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</row>
    <row r="430" spans="1:16" x14ac:dyDescent="0.3">
      <c r="A430" s="493"/>
      <c r="B430" s="493"/>
      <c r="C430" s="493"/>
      <c r="D430" s="493"/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</row>
    <row r="431" spans="1:16" x14ac:dyDescent="0.3">
      <c r="A431" s="493"/>
      <c r="B431" s="493"/>
      <c r="C431" s="493"/>
      <c r="D431" s="493"/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</row>
    <row r="432" spans="1:16" x14ac:dyDescent="0.3">
      <c r="A432" s="493"/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</row>
    <row r="433" spans="1:16" x14ac:dyDescent="0.3">
      <c r="A433" s="493"/>
      <c r="B433" s="493"/>
      <c r="C433" s="493"/>
      <c r="D433" s="493"/>
      <c r="E433" s="493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</row>
    <row r="434" spans="1:16" x14ac:dyDescent="0.3">
      <c r="A434" s="493"/>
      <c r="B434" s="493"/>
      <c r="C434" s="493"/>
      <c r="D434" s="493"/>
      <c r="E434" s="493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</row>
    <row r="435" spans="1:16" x14ac:dyDescent="0.3">
      <c r="A435" s="493"/>
      <c r="B435" s="493"/>
      <c r="C435" s="493"/>
      <c r="D435" s="493"/>
      <c r="E435" s="493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</row>
    <row r="436" spans="1:16" x14ac:dyDescent="0.3">
      <c r="A436" s="493"/>
      <c r="B436" s="493"/>
      <c r="C436" s="493"/>
      <c r="D436" s="493"/>
      <c r="E436" s="493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</row>
    <row r="437" spans="1:16" x14ac:dyDescent="0.3">
      <c r="A437" s="493"/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</row>
    <row r="438" spans="1:16" x14ac:dyDescent="0.3">
      <c r="A438" s="493"/>
      <c r="B438" s="493"/>
      <c r="C438" s="493"/>
      <c r="D438" s="493"/>
      <c r="E438" s="493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</row>
    <row r="439" spans="1:16" x14ac:dyDescent="0.3">
      <c r="A439" s="493"/>
      <c r="B439" s="493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</row>
    <row r="440" spans="1:16" x14ac:dyDescent="0.3">
      <c r="A440" s="493"/>
      <c r="B440" s="493"/>
      <c r="C440" s="493"/>
      <c r="D440" s="493"/>
      <c r="E440" s="493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</row>
    <row r="441" spans="1:16" x14ac:dyDescent="0.3">
      <c r="A441" s="493"/>
      <c r="B441" s="493"/>
      <c r="C441" s="493"/>
      <c r="D441" s="493"/>
      <c r="E441" s="493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</row>
    <row r="442" spans="1:16" x14ac:dyDescent="0.3">
      <c r="A442" s="493"/>
      <c r="B442" s="493"/>
      <c r="C442" s="493"/>
      <c r="D442" s="493"/>
      <c r="E442" s="493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</row>
    <row r="443" spans="1:16" x14ac:dyDescent="0.3">
      <c r="A443" s="493"/>
      <c r="B443" s="493"/>
      <c r="C443" s="493"/>
      <c r="D443" s="493"/>
      <c r="E443" s="493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</row>
  </sheetData>
  <mergeCells count="6">
    <mergeCell ref="A6:M6"/>
    <mergeCell ref="B3:I3"/>
    <mergeCell ref="J3:N3"/>
    <mergeCell ref="B4:I4"/>
    <mergeCell ref="J4:N5"/>
    <mergeCell ref="B5:I5"/>
  </mergeCells>
  <pageMargins left="0.3" right="0.140277777777778" top="0.29027777777777802" bottom="0.27986111111111101" header="0.51180555555555496" footer="0.51180555555555496"/>
  <pageSetup paperSize="9" firstPageNumber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1556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Для малюків</vt:lpstr>
      <vt:lpstr>Для дітей від 1 до 12 р.</vt:lpstr>
      <vt:lpstr>Для дорослих</vt:lpstr>
      <vt:lpstr>Вишиванки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Black.User</dc:creator>
  <cp:lastModifiedBy>Ira</cp:lastModifiedBy>
  <cp:revision>10</cp:revision>
  <cp:lastPrinted>2019-03-19T15:39:08Z</cp:lastPrinted>
  <dcterms:created xsi:type="dcterms:W3CDTF">2013-12-11T14:24:18Z</dcterms:created>
  <dcterms:modified xsi:type="dcterms:W3CDTF">2024-03-13T09:53:04Z</dcterms:modified>
  <dc:language>uk-UA</dc:language>
</cp:coreProperties>
</file>